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731535\Downloads\"/>
    </mc:Choice>
  </mc:AlternateContent>
  <bookViews>
    <workbookView xWindow="0" yWindow="0" windowWidth="28800" windowHeight="18000"/>
  </bookViews>
  <sheets>
    <sheet name="Sheet2" sheetId="2" r:id="rId1"/>
    <sheet name="Players" sheetId="9" r:id="rId2"/>
    <sheet name="Teams" sheetId="3" r:id="rId3"/>
    <sheet name="Fantasy Schedule" sheetId="6" r:id="rId4"/>
    <sheet name="NBA Schedule" sheetId="7" r:id="rId5"/>
    <sheet name="PUNT_SeasonAVG" sheetId="1" r:id="rId6"/>
    <sheet name="PUNT_L10gamesAVG" sheetId="4" r:id="rId7"/>
    <sheet name="PUNT_L5gamesAVG" sheetId="8" r:id="rId8"/>
  </sheets>
  <definedNames>
    <definedName name="_xlnm._FilterDatabase" localSheetId="1" hidden="1">Players!$A$1:$O$760</definedName>
    <definedName name="_xlnm._FilterDatabase" localSheetId="6" hidden="1">PUNT_L10gamesAVG!$A$1:$AI$442</definedName>
    <definedName name="_xlnm._FilterDatabase" localSheetId="5" hidden="1">PUNT_SeasonAVG!$A$1:$AI$442</definedName>
    <definedName name="players" localSheetId="1">Players!$A$1:$J$760</definedName>
    <definedName name="schedule" localSheetId="4">'NBA Schedule'!$A$1:$G$1231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G5" i="2"/>
  <c r="AT54" i="2"/>
  <c r="AS54" i="2"/>
  <c r="AR54" i="2"/>
  <c r="AQ54" i="2"/>
  <c r="AP54" i="2"/>
  <c r="AO54" i="2"/>
  <c r="AN54" i="2"/>
  <c r="AM54" i="2"/>
  <c r="AL54" i="2"/>
  <c r="AJ54" i="2"/>
  <c r="AI54" i="2"/>
  <c r="AH54" i="2"/>
  <c r="AG54" i="2"/>
  <c r="K54" i="2"/>
  <c r="J54" i="2"/>
  <c r="I54" i="2"/>
  <c r="H54" i="2"/>
  <c r="F54" i="2"/>
  <c r="E54" i="2"/>
  <c r="D54" i="2"/>
  <c r="AT38" i="2"/>
  <c r="AS38" i="2"/>
  <c r="AR38" i="2"/>
  <c r="AQ38" i="2"/>
  <c r="AP38" i="2"/>
  <c r="AO38" i="2"/>
  <c r="AN38" i="2"/>
  <c r="AM38" i="2"/>
  <c r="AL38" i="2"/>
  <c r="AJ38" i="2"/>
  <c r="AI38" i="2"/>
  <c r="AG38" i="2"/>
  <c r="AT37" i="2"/>
  <c r="AS37" i="2"/>
  <c r="AR37" i="2"/>
  <c r="AQ37" i="2"/>
  <c r="AP37" i="2"/>
  <c r="AO37" i="2"/>
  <c r="AN37" i="2"/>
  <c r="AM37" i="2"/>
  <c r="AL37" i="2"/>
  <c r="AJ37" i="2"/>
  <c r="AI37" i="2"/>
  <c r="AG37" i="2"/>
  <c r="AT36" i="2"/>
  <c r="AS36" i="2"/>
  <c r="AR36" i="2"/>
  <c r="AQ36" i="2"/>
  <c r="AP36" i="2"/>
  <c r="AO36" i="2"/>
  <c r="AN36" i="2"/>
  <c r="AM36" i="2"/>
  <c r="AL36" i="2"/>
  <c r="AJ36" i="2"/>
  <c r="AI36" i="2"/>
  <c r="AG36" i="2"/>
  <c r="AT35" i="2"/>
  <c r="AS35" i="2"/>
  <c r="AR35" i="2"/>
  <c r="AQ35" i="2"/>
  <c r="AP35" i="2"/>
  <c r="AO35" i="2"/>
  <c r="AN35" i="2"/>
  <c r="AM35" i="2"/>
  <c r="AL35" i="2"/>
  <c r="AJ35" i="2"/>
  <c r="AI35" i="2"/>
  <c r="AH35" i="2" s="1"/>
  <c r="AG35" i="2"/>
  <c r="AT34" i="2"/>
  <c r="AS34" i="2"/>
  <c r="AR34" i="2"/>
  <c r="AQ34" i="2"/>
  <c r="AP34" i="2"/>
  <c r="AO34" i="2"/>
  <c r="AN34" i="2"/>
  <c r="AM34" i="2"/>
  <c r="AL34" i="2"/>
  <c r="AK34" i="2" s="1"/>
  <c r="AJ34" i="2"/>
  <c r="AI34" i="2"/>
  <c r="AG34" i="2"/>
  <c r="AT33" i="2"/>
  <c r="AS33" i="2"/>
  <c r="AR33" i="2"/>
  <c r="AQ33" i="2"/>
  <c r="AP33" i="2"/>
  <c r="AO33" i="2"/>
  <c r="AN33" i="2"/>
  <c r="AM33" i="2"/>
  <c r="AL33" i="2"/>
  <c r="AJ33" i="2"/>
  <c r="AI33" i="2"/>
  <c r="AG33" i="2"/>
  <c r="AT32" i="2"/>
  <c r="AS32" i="2"/>
  <c r="AR32" i="2"/>
  <c r="AQ32" i="2"/>
  <c r="AP32" i="2"/>
  <c r="AO32" i="2"/>
  <c r="AN32" i="2"/>
  <c r="AM32" i="2"/>
  <c r="AL32" i="2"/>
  <c r="AJ32" i="2"/>
  <c r="AI32" i="2"/>
  <c r="AG32" i="2"/>
  <c r="AT31" i="2"/>
  <c r="AS31" i="2"/>
  <c r="AR31" i="2"/>
  <c r="AQ31" i="2"/>
  <c r="AP31" i="2"/>
  <c r="AO31" i="2"/>
  <c r="AN31" i="2"/>
  <c r="AM31" i="2"/>
  <c r="AL31" i="2"/>
  <c r="AJ31" i="2"/>
  <c r="AI31" i="2"/>
  <c r="AH31" i="2" s="1"/>
  <c r="AG31" i="2"/>
  <c r="AT30" i="2"/>
  <c r="AS30" i="2"/>
  <c r="AR30" i="2"/>
  <c r="AQ30" i="2"/>
  <c r="AP30" i="2"/>
  <c r="AO30" i="2"/>
  <c r="AN30" i="2"/>
  <c r="AM30" i="2"/>
  <c r="AL30" i="2"/>
  <c r="AJ30" i="2"/>
  <c r="AI30" i="2"/>
  <c r="AG30" i="2"/>
  <c r="AT29" i="2"/>
  <c r="AS29" i="2"/>
  <c r="AR29" i="2"/>
  <c r="AQ29" i="2"/>
  <c r="AP29" i="2"/>
  <c r="AO29" i="2"/>
  <c r="AN29" i="2"/>
  <c r="AM29" i="2"/>
  <c r="AL29" i="2"/>
  <c r="AJ29" i="2"/>
  <c r="AI29" i="2"/>
  <c r="AH29" i="2" s="1"/>
  <c r="AG29" i="2"/>
  <c r="AT28" i="2"/>
  <c r="AS28" i="2"/>
  <c r="AR28" i="2"/>
  <c r="AQ28" i="2"/>
  <c r="AP28" i="2"/>
  <c r="AO28" i="2"/>
  <c r="AN28" i="2"/>
  <c r="AM28" i="2"/>
  <c r="AL28" i="2"/>
  <c r="AJ28" i="2"/>
  <c r="AI28" i="2"/>
  <c r="AG28" i="2"/>
  <c r="AT27" i="2"/>
  <c r="AS27" i="2"/>
  <c r="AR27" i="2"/>
  <c r="AQ27" i="2"/>
  <c r="AP27" i="2"/>
  <c r="AO27" i="2"/>
  <c r="AN27" i="2"/>
  <c r="AM27" i="2"/>
  <c r="AL27" i="2"/>
  <c r="AJ27" i="2"/>
  <c r="AI27" i="2"/>
  <c r="AH27" i="2" s="1"/>
  <c r="AG27" i="2"/>
  <c r="AT26" i="2"/>
  <c r="AT24" i="2" s="1"/>
  <c r="E15" i="2" s="1"/>
  <c r="F15" i="2" s="1"/>
  <c r="AS26" i="2"/>
  <c r="AR26" i="2"/>
  <c r="AQ26" i="2"/>
  <c r="AP26" i="2"/>
  <c r="AO26" i="2"/>
  <c r="AN26" i="2"/>
  <c r="AM26" i="2"/>
  <c r="AL26" i="2"/>
  <c r="AL24" i="2" s="1"/>
  <c r="E7" i="2" s="1"/>
  <c r="F7" i="2" s="1"/>
  <c r="AJ26" i="2"/>
  <c r="AI26" i="2"/>
  <c r="AG26" i="2"/>
  <c r="AT25" i="2"/>
  <c r="AS25" i="2"/>
  <c r="AR25" i="2"/>
  <c r="AQ25" i="2"/>
  <c r="AQ24" i="2" s="1"/>
  <c r="E12" i="2" s="1"/>
  <c r="F12" i="2" s="1"/>
  <c r="AP25" i="2"/>
  <c r="AP24" i="2" s="1"/>
  <c r="E11" i="2" s="1"/>
  <c r="F11" i="2" s="1"/>
  <c r="AO25" i="2"/>
  <c r="AN25" i="2"/>
  <c r="AM25" i="2"/>
  <c r="AK25" i="2" s="1"/>
  <c r="AL25" i="2"/>
  <c r="AJ25" i="2"/>
  <c r="AI25" i="2"/>
  <c r="AH25" i="2" s="1"/>
  <c r="AG25" i="2"/>
  <c r="AT57" i="2"/>
  <c r="AS57" i="2"/>
  <c r="AR57" i="2"/>
  <c r="AQ57" i="2"/>
  <c r="AP57" i="2"/>
  <c r="AO57" i="2"/>
  <c r="AN57" i="2"/>
  <c r="AM57" i="2"/>
  <c r="AL57" i="2"/>
  <c r="AJ57" i="2"/>
  <c r="AI57" i="2"/>
  <c r="AG57" i="2"/>
  <c r="K57" i="2"/>
  <c r="J57" i="2"/>
  <c r="I57" i="2"/>
  <c r="H57" i="2"/>
  <c r="F57" i="2"/>
  <c r="E57" i="2"/>
  <c r="D57" i="2"/>
  <c r="AT56" i="2"/>
  <c r="AS56" i="2"/>
  <c r="AR56" i="2"/>
  <c r="AQ56" i="2"/>
  <c r="AP56" i="2"/>
  <c r="AO56" i="2"/>
  <c r="AN56" i="2"/>
  <c r="AM56" i="2"/>
  <c r="AL56" i="2"/>
  <c r="AJ56" i="2"/>
  <c r="AI56" i="2"/>
  <c r="AG56" i="2"/>
  <c r="K56" i="2"/>
  <c r="J56" i="2"/>
  <c r="I56" i="2"/>
  <c r="H56" i="2"/>
  <c r="F56" i="2"/>
  <c r="E56" i="2"/>
  <c r="D56" i="2"/>
  <c r="AT55" i="2"/>
  <c r="AS55" i="2"/>
  <c r="AR55" i="2"/>
  <c r="AQ55" i="2"/>
  <c r="AP55" i="2"/>
  <c r="AO55" i="2"/>
  <c r="AN55" i="2"/>
  <c r="AM55" i="2"/>
  <c r="AL55" i="2"/>
  <c r="AJ55" i="2"/>
  <c r="AI55" i="2"/>
  <c r="AG55" i="2"/>
  <c r="K55" i="2"/>
  <c r="J55" i="2"/>
  <c r="I55" i="2"/>
  <c r="H55" i="2"/>
  <c r="F55" i="2"/>
  <c r="E55" i="2"/>
  <c r="D55" i="2"/>
  <c r="AT53" i="2"/>
  <c r="AS53" i="2"/>
  <c r="AR53" i="2"/>
  <c r="AQ53" i="2"/>
  <c r="AP53" i="2"/>
  <c r="AO53" i="2"/>
  <c r="AN53" i="2"/>
  <c r="AM53" i="2"/>
  <c r="AL53" i="2"/>
  <c r="AJ53" i="2"/>
  <c r="AI53" i="2"/>
  <c r="AG53" i="2"/>
  <c r="K53" i="2"/>
  <c r="J53" i="2"/>
  <c r="I53" i="2"/>
  <c r="H53" i="2"/>
  <c r="F53" i="2"/>
  <c r="E53" i="2"/>
  <c r="D53" i="2"/>
  <c r="AT52" i="2"/>
  <c r="AS52" i="2"/>
  <c r="AR52" i="2"/>
  <c r="AQ52" i="2"/>
  <c r="AP52" i="2"/>
  <c r="AO52" i="2"/>
  <c r="AN52" i="2"/>
  <c r="AM52" i="2"/>
  <c r="AL52" i="2"/>
  <c r="AJ52" i="2"/>
  <c r="AI52" i="2"/>
  <c r="AG52" i="2"/>
  <c r="K52" i="2"/>
  <c r="J52" i="2"/>
  <c r="I52" i="2"/>
  <c r="H52" i="2"/>
  <c r="F52" i="2"/>
  <c r="E52" i="2"/>
  <c r="D52" i="2"/>
  <c r="AT51" i="2"/>
  <c r="AS51" i="2"/>
  <c r="AR51" i="2"/>
  <c r="AQ51" i="2"/>
  <c r="AP51" i="2"/>
  <c r="AO51" i="2"/>
  <c r="AN51" i="2"/>
  <c r="AM51" i="2"/>
  <c r="AL51" i="2"/>
  <c r="AJ51" i="2"/>
  <c r="AI51" i="2"/>
  <c r="AG51" i="2"/>
  <c r="K51" i="2"/>
  <c r="J51" i="2"/>
  <c r="I51" i="2"/>
  <c r="H51" i="2"/>
  <c r="F51" i="2"/>
  <c r="E51" i="2"/>
  <c r="D51" i="2"/>
  <c r="AT50" i="2"/>
  <c r="AS50" i="2"/>
  <c r="AR50" i="2"/>
  <c r="AQ50" i="2"/>
  <c r="AP50" i="2"/>
  <c r="AO50" i="2"/>
  <c r="AN50" i="2"/>
  <c r="AM50" i="2"/>
  <c r="AL50" i="2"/>
  <c r="AJ50" i="2"/>
  <c r="AI50" i="2"/>
  <c r="AG50" i="2"/>
  <c r="K50" i="2"/>
  <c r="J50" i="2"/>
  <c r="I50" i="2"/>
  <c r="H50" i="2"/>
  <c r="F50" i="2"/>
  <c r="E50" i="2"/>
  <c r="D50" i="2"/>
  <c r="AT49" i="2"/>
  <c r="AS49" i="2"/>
  <c r="AR49" i="2"/>
  <c r="AQ49" i="2"/>
  <c r="AP49" i="2"/>
  <c r="AO49" i="2"/>
  <c r="AN49" i="2"/>
  <c r="AM49" i="2"/>
  <c r="AL49" i="2"/>
  <c r="AJ49" i="2"/>
  <c r="AI49" i="2"/>
  <c r="AG49" i="2"/>
  <c r="K49" i="2"/>
  <c r="J49" i="2"/>
  <c r="I49" i="2"/>
  <c r="H49" i="2"/>
  <c r="F49" i="2"/>
  <c r="E49" i="2"/>
  <c r="D49" i="2"/>
  <c r="AT48" i="2"/>
  <c r="AS48" i="2"/>
  <c r="AR48" i="2"/>
  <c r="AQ48" i="2"/>
  <c r="AP48" i="2"/>
  <c r="AO48" i="2"/>
  <c r="AN48" i="2"/>
  <c r="AM48" i="2"/>
  <c r="AL48" i="2"/>
  <c r="AJ48" i="2"/>
  <c r="AI48" i="2"/>
  <c r="AG48" i="2"/>
  <c r="K48" i="2"/>
  <c r="J48" i="2"/>
  <c r="I48" i="2"/>
  <c r="H48" i="2"/>
  <c r="F48" i="2"/>
  <c r="E48" i="2"/>
  <c r="D48" i="2"/>
  <c r="AT47" i="2"/>
  <c r="AS47" i="2"/>
  <c r="AR47" i="2"/>
  <c r="AQ47" i="2"/>
  <c r="AP47" i="2"/>
  <c r="AO47" i="2"/>
  <c r="AN47" i="2"/>
  <c r="AM47" i="2"/>
  <c r="AL47" i="2"/>
  <c r="AJ47" i="2"/>
  <c r="AI47" i="2"/>
  <c r="AG47" i="2"/>
  <c r="K47" i="2"/>
  <c r="J47" i="2"/>
  <c r="I47" i="2"/>
  <c r="H47" i="2"/>
  <c r="F47" i="2"/>
  <c r="E47" i="2"/>
  <c r="D47" i="2"/>
  <c r="AT46" i="2"/>
  <c r="AS46" i="2"/>
  <c r="AR46" i="2"/>
  <c r="AQ46" i="2"/>
  <c r="AP46" i="2"/>
  <c r="AO46" i="2"/>
  <c r="AN46" i="2"/>
  <c r="AM46" i="2"/>
  <c r="AL46" i="2"/>
  <c r="AJ46" i="2"/>
  <c r="AI46" i="2"/>
  <c r="AG46" i="2"/>
  <c r="K46" i="2"/>
  <c r="J46" i="2"/>
  <c r="I46" i="2"/>
  <c r="H46" i="2"/>
  <c r="F46" i="2"/>
  <c r="E46" i="2"/>
  <c r="D46" i="2"/>
  <c r="AT45" i="2"/>
  <c r="AS45" i="2"/>
  <c r="AR45" i="2"/>
  <c r="AQ45" i="2"/>
  <c r="AP45" i="2"/>
  <c r="AO45" i="2"/>
  <c r="AN45" i="2"/>
  <c r="AM45" i="2"/>
  <c r="AL45" i="2"/>
  <c r="AJ45" i="2"/>
  <c r="AI45" i="2"/>
  <c r="AG45" i="2"/>
  <c r="K45" i="2"/>
  <c r="J45" i="2"/>
  <c r="I45" i="2"/>
  <c r="H45" i="2"/>
  <c r="F45" i="2"/>
  <c r="E45" i="2"/>
  <c r="D45" i="2"/>
  <c r="AT44" i="2"/>
  <c r="AS44" i="2"/>
  <c r="AR44" i="2"/>
  <c r="AQ44" i="2"/>
  <c r="AP44" i="2"/>
  <c r="AO44" i="2"/>
  <c r="AN44" i="2"/>
  <c r="AM44" i="2"/>
  <c r="AL44" i="2"/>
  <c r="AJ44" i="2"/>
  <c r="AI44" i="2"/>
  <c r="AG44" i="2"/>
  <c r="K44" i="2"/>
  <c r="J44" i="2"/>
  <c r="I44" i="2"/>
  <c r="H44" i="2"/>
  <c r="F44" i="2"/>
  <c r="E44" i="2"/>
  <c r="D44" i="2"/>
  <c r="AT43" i="2"/>
  <c r="AS43" i="2"/>
  <c r="AR43" i="2"/>
  <c r="AQ43" i="2"/>
  <c r="AP43" i="2"/>
  <c r="AO43" i="2"/>
  <c r="AN43" i="2"/>
  <c r="AM43" i="2"/>
  <c r="AL43" i="2"/>
  <c r="AJ43" i="2"/>
  <c r="AI43" i="2"/>
  <c r="AH43" i="2" s="1"/>
  <c r="AG43" i="2"/>
  <c r="K43" i="2"/>
  <c r="J43" i="2"/>
  <c r="I43" i="2"/>
  <c r="H43" i="2"/>
  <c r="F43" i="2"/>
  <c r="E43" i="2"/>
  <c r="D43" i="2"/>
  <c r="M42" i="2"/>
  <c r="N42" i="2" s="1"/>
  <c r="AN24" i="2" l="1"/>
  <c r="E9" i="2" s="1"/>
  <c r="F9" i="2" s="1"/>
  <c r="AS24" i="2"/>
  <c r="E14" i="2" s="1"/>
  <c r="F14" i="2" s="1"/>
  <c r="M41" i="2"/>
  <c r="AR24" i="2"/>
  <c r="E13" i="2" s="1"/>
  <c r="F13" i="2" s="1"/>
  <c r="AO24" i="2"/>
  <c r="E10" i="2" s="1"/>
  <c r="F10" i="2" s="1"/>
  <c r="V41" i="2"/>
  <c r="AK54" i="2"/>
  <c r="N41" i="2"/>
  <c r="O42" i="2"/>
  <c r="O41" i="2" s="1"/>
  <c r="W41" i="2"/>
  <c r="AK26" i="2"/>
  <c r="AK32" i="2"/>
  <c r="AK38" i="2"/>
  <c r="AK30" i="2"/>
  <c r="AI24" i="2"/>
  <c r="E4" i="2" s="1"/>
  <c r="F4" i="2" s="1"/>
  <c r="AK53" i="2"/>
  <c r="AH49" i="2"/>
  <c r="AK51" i="2"/>
  <c r="AK49" i="2"/>
  <c r="AH51" i="2"/>
  <c r="AK47" i="2"/>
  <c r="AH55" i="2"/>
  <c r="AK45" i="2"/>
  <c r="AK52" i="2"/>
  <c r="AK48" i="2"/>
  <c r="AH47" i="2"/>
  <c r="AH56" i="2"/>
  <c r="AH44" i="2"/>
  <c r="AK56" i="2"/>
  <c r="AK44" i="2"/>
  <c r="AH46" i="2"/>
  <c r="AH50" i="2"/>
  <c r="AK55" i="2"/>
  <c r="AK46" i="2"/>
  <c r="AK50" i="2"/>
  <c r="AK57" i="2"/>
  <c r="AH45" i="2"/>
  <c r="AH53" i="2"/>
  <c r="AH52" i="2"/>
  <c r="AH48" i="2"/>
  <c r="AH57" i="2"/>
  <c r="AK43" i="2"/>
  <c r="AH37" i="2"/>
  <c r="AK33" i="2"/>
  <c r="AH28" i="2"/>
  <c r="AK36" i="2"/>
  <c r="AK27" i="2"/>
  <c r="AK31" i="2"/>
  <c r="AH30" i="2"/>
  <c r="AH33" i="2"/>
  <c r="AK29" i="2"/>
  <c r="AH26" i="2"/>
  <c r="AH38" i="2"/>
  <c r="AH36" i="2"/>
  <c r="AK37" i="2"/>
  <c r="AK35" i="2"/>
  <c r="AH34" i="2"/>
  <c r="AH32" i="2"/>
  <c r="AK28" i="2"/>
  <c r="E33" i="2"/>
  <c r="M425" i="9"/>
  <c r="N425" i="9"/>
  <c r="O425" i="9"/>
  <c r="M330" i="9"/>
  <c r="N330" i="9"/>
  <c r="O330" i="9"/>
  <c r="M426" i="9"/>
  <c r="N426" i="9"/>
  <c r="O426" i="9"/>
  <c r="M427" i="9"/>
  <c r="N427" i="9"/>
  <c r="O427" i="9"/>
  <c r="M428" i="9"/>
  <c r="N428" i="9"/>
  <c r="O428" i="9"/>
  <c r="M13" i="9"/>
  <c r="N13" i="9"/>
  <c r="O13" i="9"/>
  <c r="M429" i="9"/>
  <c r="N429" i="9"/>
  <c r="O429" i="9"/>
  <c r="M430" i="9"/>
  <c r="N430" i="9"/>
  <c r="O430" i="9"/>
  <c r="M285" i="9"/>
  <c r="N285" i="9"/>
  <c r="O285" i="9"/>
  <c r="M380" i="9"/>
  <c r="N380" i="9"/>
  <c r="O380" i="9"/>
  <c r="M204" i="9"/>
  <c r="N204" i="9"/>
  <c r="O204" i="9"/>
  <c r="M431" i="9"/>
  <c r="N431" i="9"/>
  <c r="O431" i="9"/>
  <c r="M432" i="9"/>
  <c r="N432" i="9"/>
  <c r="O432" i="9"/>
  <c r="M433" i="9"/>
  <c r="N433" i="9"/>
  <c r="O433" i="9"/>
  <c r="M434" i="9"/>
  <c r="N434" i="9"/>
  <c r="O434" i="9"/>
  <c r="M435" i="9"/>
  <c r="N435" i="9"/>
  <c r="O435" i="9"/>
  <c r="M252" i="9"/>
  <c r="N252" i="9"/>
  <c r="O252" i="9"/>
  <c r="M436" i="9"/>
  <c r="N436" i="9"/>
  <c r="O436" i="9"/>
  <c r="M251" i="9"/>
  <c r="N251" i="9"/>
  <c r="O251" i="9"/>
  <c r="M27" i="9"/>
  <c r="N27" i="9"/>
  <c r="O27" i="9"/>
  <c r="M437" i="9"/>
  <c r="N437" i="9"/>
  <c r="O437" i="9"/>
  <c r="M438" i="9"/>
  <c r="N438" i="9"/>
  <c r="O438" i="9"/>
  <c r="M439" i="9"/>
  <c r="N439" i="9"/>
  <c r="O439" i="9"/>
  <c r="M171" i="9"/>
  <c r="N171" i="9"/>
  <c r="O171" i="9"/>
  <c r="M269" i="9"/>
  <c r="N269" i="9"/>
  <c r="O269" i="9"/>
  <c r="M56" i="9"/>
  <c r="N56" i="9"/>
  <c r="O56" i="9"/>
  <c r="M440" i="9"/>
  <c r="N440" i="9"/>
  <c r="O440" i="9"/>
  <c r="M441" i="9"/>
  <c r="N441" i="9"/>
  <c r="O441" i="9"/>
  <c r="M442" i="9"/>
  <c r="N442" i="9"/>
  <c r="O442" i="9"/>
  <c r="M74" i="9"/>
  <c r="N74" i="9"/>
  <c r="O74" i="9"/>
  <c r="M157" i="9"/>
  <c r="N157" i="9"/>
  <c r="O157" i="9"/>
  <c r="M443" i="9"/>
  <c r="N443" i="9"/>
  <c r="O443" i="9"/>
  <c r="M299" i="9"/>
  <c r="N299" i="9"/>
  <c r="O299" i="9"/>
  <c r="M162" i="9"/>
  <c r="N162" i="9"/>
  <c r="O162" i="9"/>
  <c r="M18" i="9"/>
  <c r="N18" i="9"/>
  <c r="O18" i="9"/>
  <c r="M100" i="9"/>
  <c r="N100" i="9"/>
  <c r="O100" i="9"/>
  <c r="M93" i="9"/>
  <c r="N93" i="9"/>
  <c r="O93" i="9"/>
  <c r="M165" i="9"/>
  <c r="N165" i="9"/>
  <c r="O165" i="9"/>
  <c r="M444" i="9"/>
  <c r="N444" i="9"/>
  <c r="O444" i="9"/>
  <c r="M54" i="9"/>
  <c r="N54" i="9"/>
  <c r="O54" i="9"/>
  <c r="M109" i="9"/>
  <c r="N109" i="9"/>
  <c r="O109" i="9"/>
  <c r="M250" i="9"/>
  <c r="N250" i="9"/>
  <c r="O250" i="9"/>
  <c r="M445" i="9"/>
  <c r="N445" i="9"/>
  <c r="O445" i="9"/>
  <c r="M446" i="9"/>
  <c r="N446" i="9"/>
  <c r="O446" i="9"/>
  <c r="M177" i="9"/>
  <c r="N177" i="9"/>
  <c r="O177" i="9"/>
  <c r="M447" i="9"/>
  <c r="N447" i="9"/>
  <c r="O447" i="9"/>
  <c r="M328" i="9"/>
  <c r="N328" i="9"/>
  <c r="O328" i="9"/>
  <c r="M448" i="9"/>
  <c r="N448" i="9"/>
  <c r="O448" i="9"/>
  <c r="M366" i="9"/>
  <c r="N366" i="9"/>
  <c r="O366" i="9"/>
  <c r="M449" i="9"/>
  <c r="N449" i="9"/>
  <c r="O449" i="9"/>
  <c r="M117" i="9"/>
  <c r="N117" i="9"/>
  <c r="O117" i="9"/>
  <c r="M286" i="9"/>
  <c r="N286" i="9"/>
  <c r="O286" i="9"/>
  <c r="M77" i="9"/>
  <c r="N77" i="9"/>
  <c r="O77" i="9"/>
  <c r="M450" i="9"/>
  <c r="N450" i="9"/>
  <c r="O450" i="9"/>
  <c r="M38" i="9"/>
  <c r="N38" i="9"/>
  <c r="O38" i="9"/>
  <c r="M25" i="9"/>
  <c r="N25" i="9"/>
  <c r="O25" i="9"/>
  <c r="M53" i="9"/>
  <c r="N53" i="9"/>
  <c r="O53" i="9"/>
  <c r="M213" i="9"/>
  <c r="N213" i="9"/>
  <c r="O213" i="9"/>
  <c r="M181" i="9"/>
  <c r="N181" i="9"/>
  <c r="O181" i="9"/>
  <c r="M76" i="9"/>
  <c r="N76" i="9"/>
  <c r="O76" i="9"/>
  <c r="M451" i="9"/>
  <c r="N451" i="9"/>
  <c r="O451" i="9"/>
  <c r="M318" i="9"/>
  <c r="N318" i="9"/>
  <c r="O318" i="9"/>
  <c r="M170" i="9"/>
  <c r="N170" i="9"/>
  <c r="O170" i="9"/>
  <c r="M311" i="9"/>
  <c r="N311" i="9"/>
  <c r="O311" i="9"/>
  <c r="M397" i="9"/>
  <c r="N397" i="9"/>
  <c r="O397" i="9"/>
  <c r="M113" i="9"/>
  <c r="N113" i="9"/>
  <c r="O113" i="9"/>
  <c r="M189" i="9"/>
  <c r="N189" i="9"/>
  <c r="O189" i="9"/>
  <c r="M201" i="9"/>
  <c r="N201" i="9"/>
  <c r="O201" i="9"/>
  <c r="M129" i="9"/>
  <c r="N129" i="9"/>
  <c r="O129" i="9"/>
  <c r="M112" i="9"/>
  <c r="N112" i="9"/>
  <c r="O112" i="9"/>
  <c r="M58" i="9"/>
  <c r="N58" i="9"/>
  <c r="O58" i="9"/>
  <c r="M2" i="9"/>
  <c r="N2" i="9"/>
  <c r="O2" i="9"/>
  <c r="M29" i="9"/>
  <c r="N29" i="9"/>
  <c r="O29" i="9"/>
  <c r="M17" i="9"/>
  <c r="N17" i="9"/>
  <c r="O17" i="9"/>
  <c r="M87" i="9"/>
  <c r="N87" i="9"/>
  <c r="O87" i="9"/>
  <c r="M284" i="9"/>
  <c r="N284" i="9"/>
  <c r="O284" i="9"/>
  <c r="M14" i="9"/>
  <c r="N14" i="9"/>
  <c r="O14" i="9"/>
  <c r="M75" i="9"/>
  <c r="N75" i="9"/>
  <c r="O75" i="9"/>
  <c r="M452" i="9"/>
  <c r="N452" i="9"/>
  <c r="O452" i="9"/>
  <c r="M280" i="9"/>
  <c r="N280" i="9"/>
  <c r="O280" i="9"/>
  <c r="M343" i="9"/>
  <c r="N343" i="9"/>
  <c r="O343" i="9"/>
  <c r="M333" i="9"/>
  <c r="N333" i="9"/>
  <c r="O333" i="9"/>
  <c r="M453" i="9"/>
  <c r="N453" i="9"/>
  <c r="O453" i="9"/>
  <c r="M454" i="9"/>
  <c r="N454" i="9"/>
  <c r="O454" i="9"/>
  <c r="M455" i="9"/>
  <c r="N455" i="9"/>
  <c r="O455" i="9"/>
  <c r="M128" i="9"/>
  <c r="N128" i="9"/>
  <c r="O128" i="9"/>
  <c r="M153" i="9"/>
  <c r="N153" i="9"/>
  <c r="O153" i="9"/>
  <c r="M151" i="9"/>
  <c r="N151" i="9"/>
  <c r="O151" i="9"/>
  <c r="M150" i="9"/>
  <c r="N150" i="9"/>
  <c r="O150" i="9"/>
  <c r="M290" i="9"/>
  <c r="N290" i="9"/>
  <c r="O290" i="9"/>
  <c r="M456" i="9"/>
  <c r="N456" i="9"/>
  <c r="O456" i="9"/>
  <c r="M246" i="9"/>
  <c r="N246" i="9"/>
  <c r="O246" i="9"/>
  <c r="M185" i="9"/>
  <c r="N185" i="9"/>
  <c r="O185" i="9"/>
  <c r="M457" i="9"/>
  <c r="N457" i="9"/>
  <c r="O457" i="9"/>
  <c r="M458" i="9"/>
  <c r="N458" i="9"/>
  <c r="O458" i="9"/>
  <c r="M216" i="9"/>
  <c r="N216" i="9"/>
  <c r="O216" i="9"/>
  <c r="M61" i="9"/>
  <c r="N61" i="9"/>
  <c r="O61" i="9"/>
  <c r="M3" i="9"/>
  <c r="N3" i="9"/>
  <c r="O3" i="9"/>
  <c r="M337" i="9"/>
  <c r="N337" i="9"/>
  <c r="O337" i="9"/>
  <c r="M329" i="9"/>
  <c r="N329" i="9"/>
  <c r="O329" i="9"/>
  <c r="M64" i="9"/>
  <c r="N64" i="9"/>
  <c r="O64" i="9"/>
  <c r="M193" i="9"/>
  <c r="N193" i="9"/>
  <c r="O193" i="9"/>
  <c r="M459" i="9"/>
  <c r="N459" i="9"/>
  <c r="O459" i="9"/>
  <c r="M460" i="9"/>
  <c r="N460" i="9"/>
  <c r="O460" i="9"/>
  <c r="M83" i="9"/>
  <c r="N83" i="9"/>
  <c r="O83" i="9"/>
  <c r="M101" i="9"/>
  <c r="N101" i="9"/>
  <c r="O101" i="9"/>
  <c r="M461" i="9"/>
  <c r="N461" i="9"/>
  <c r="O461" i="9"/>
  <c r="M229" i="9"/>
  <c r="N229" i="9"/>
  <c r="O229" i="9"/>
  <c r="M462" i="9"/>
  <c r="N462" i="9"/>
  <c r="O462" i="9"/>
  <c r="M10" i="9"/>
  <c r="N10" i="9"/>
  <c r="O10" i="9"/>
  <c r="M85" i="9"/>
  <c r="N85" i="9"/>
  <c r="O85" i="9"/>
  <c r="M123" i="9"/>
  <c r="N123" i="9"/>
  <c r="O123" i="9"/>
  <c r="M358" i="9"/>
  <c r="N358" i="9"/>
  <c r="O358" i="9"/>
  <c r="M295" i="9"/>
  <c r="N295" i="9"/>
  <c r="O295" i="9"/>
  <c r="M8" i="9"/>
  <c r="N8" i="9"/>
  <c r="O8" i="9"/>
  <c r="M463" i="9"/>
  <c r="N463" i="9"/>
  <c r="O463" i="9"/>
  <c r="M115" i="9"/>
  <c r="N115" i="9"/>
  <c r="O115" i="9"/>
  <c r="M168" i="9"/>
  <c r="N168" i="9"/>
  <c r="O168" i="9"/>
  <c r="M50" i="9"/>
  <c r="N50" i="9"/>
  <c r="O50" i="9"/>
  <c r="M6" i="9"/>
  <c r="N6" i="9"/>
  <c r="O6" i="9"/>
  <c r="M24" i="9"/>
  <c r="N24" i="9"/>
  <c r="O24" i="9"/>
  <c r="M338" i="9"/>
  <c r="N338" i="9"/>
  <c r="O338" i="9"/>
  <c r="M319" i="9"/>
  <c r="N319" i="9"/>
  <c r="O319" i="9"/>
  <c r="M51" i="9"/>
  <c r="N51" i="9"/>
  <c r="O51" i="9"/>
  <c r="M464" i="9"/>
  <c r="N464" i="9"/>
  <c r="O464" i="9"/>
  <c r="M465" i="9"/>
  <c r="N465" i="9"/>
  <c r="O465" i="9"/>
  <c r="M289" i="9"/>
  <c r="N289" i="9"/>
  <c r="O289" i="9"/>
  <c r="M262" i="9"/>
  <c r="N262" i="9"/>
  <c r="O262" i="9"/>
  <c r="M11" i="9"/>
  <c r="N11" i="9"/>
  <c r="O11" i="9"/>
  <c r="M55" i="9"/>
  <c r="N55" i="9"/>
  <c r="O55" i="9"/>
  <c r="M414" i="9"/>
  <c r="N414" i="9"/>
  <c r="O414" i="9"/>
  <c r="M466" i="9"/>
  <c r="N466" i="9"/>
  <c r="O466" i="9"/>
  <c r="M110" i="9"/>
  <c r="N110" i="9"/>
  <c r="O110" i="9"/>
  <c r="M243" i="9"/>
  <c r="N243" i="9"/>
  <c r="O243" i="9"/>
  <c r="M111" i="9"/>
  <c r="N111" i="9"/>
  <c r="O111" i="9"/>
  <c r="M467" i="9"/>
  <c r="N467" i="9"/>
  <c r="O467" i="9"/>
  <c r="M231" i="9"/>
  <c r="N231" i="9"/>
  <c r="O231" i="9"/>
  <c r="M7" i="9"/>
  <c r="N7" i="9"/>
  <c r="O7" i="9"/>
  <c r="M327" i="9"/>
  <c r="N327" i="9"/>
  <c r="O327" i="9"/>
  <c r="M16" i="9"/>
  <c r="N16" i="9"/>
  <c r="O16" i="9"/>
  <c r="M468" i="9"/>
  <c r="N468" i="9"/>
  <c r="O468" i="9"/>
  <c r="M4" i="9"/>
  <c r="N4" i="9"/>
  <c r="O4" i="9"/>
  <c r="M88" i="9"/>
  <c r="N88" i="9"/>
  <c r="O88" i="9"/>
  <c r="M144" i="9"/>
  <c r="N144" i="9"/>
  <c r="O144" i="9"/>
  <c r="M12" i="9"/>
  <c r="N12" i="9"/>
  <c r="O12" i="9"/>
  <c r="M247" i="9"/>
  <c r="N247" i="9"/>
  <c r="O247" i="9"/>
  <c r="M224" i="9"/>
  <c r="N224" i="9"/>
  <c r="O224" i="9"/>
  <c r="M49" i="9"/>
  <c r="N49" i="9"/>
  <c r="O49" i="9"/>
  <c r="M421" i="9"/>
  <c r="N421" i="9"/>
  <c r="O421" i="9"/>
  <c r="M263" i="9"/>
  <c r="N263" i="9"/>
  <c r="O263" i="9"/>
  <c r="M469" i="9"/>
  <c r="N469" i="9"/>
  <c r="O469" i="9"/>
  <c r="M78" i="9"/>
  <c r="N78" i="9"/>
  <c r="O78" i="9"/>
  <c r="M470" i="9"/>
  <c r="N470" i="9"/>
  <c r="O470" i="9"/>
  <c r="M471" i="9"/>
  <c r="N471" i="9"/>
  <c r="O471" i="9"/>
  <c r="M94" i="9"/>
  <c r="N94" i="9"/>
  <c r="O94" i="9"/>
  <c r="M108" i="9"/>
  <c r="N108" i="9"/>
  <c r="O108" i="9"/>
  <c r="M80" i="9"/>
  <c r="N80" i="9"/>
  <c r="O80" i="9"/>
  <c r="M63" i="9"/>
  <c r="N63" i="9"/>
  <c r="O63" i="9"/>
  <c r="M70" i="9"/>
  <c r="N70" i="9"/>
  <c r="O70" i="9"/>
  <c r="M297" i="9"/>
  <c r="N297" i="9"/>
  <c r="O297" i="9"/>
  <c r="M472" i="9"/>
  <c r="N472" i="9"/>
  <c r="O472" i="9"/>
  <c r="M306" i="9"/>
  <c r="N306" i="9"/>
  <c r="O306" i="9"/>
  <c r="M164" i="9"/>
  <c r="N164" i="9"/>
  <c r="O164" i="9"/>
  <c r="M473" i="9"/>
  <c r="N473" i="9"/>
  <c r="O473" i="9"/>
  <c r="M208" i="9"/>
  <c r="N208" i="9"/>
  <c r="O208" i="9"/>
  <c r="M98" i="9"/>
  <c r="N98" i="9"/>
  <c r="O98" i="9"/>
  <c r="M474" i="9"/>
  <c r="N474" i="9"/>
  <c r="O474" i="9"/>
  <c r="M475" i="9"/>
  <c r="N475" i="9"/>
  <c r="O475" i="9"/>
  <c r="M476" i="9"/>
  <c r="N476" i="9"/>
  <c r="O476" i="9"/>
  <c r="M194" i="9"/>
  <c r="N194" i="9"/>
  <c r="O194" i="9"/>
  <c r="M288" i="9"/>
  <c r="N288" i="9"/>
  <c r="O288" i="9"/>
  <c r="M107" i="9"/>
  <c r="N107" i="9"/>
  <c r="O107" i="9"/>
  <c r="M198" i="9"/>
  <c r="N198" i="9"/>
  <c r="O198" i="9"/>
  <c r="M273" i="9"/>
  <c r="N273" i="9"/>
  <c r="O273" i="9"/>
  <c r="M217" i="9"/>
  <c r="N217" i="9"/>
  <c r="O217" i="9"/>
  <c r="M477" i="9"/>
  <c r="N477" i="9"/>
  <c r="O477" i="9"/>
  <c r="M244" i="9"/>
  <c r="N244" i="9"/>
  <c r="O244" i="9"/>
  <c r="M274" i="9"/>
  <c r="N274" i="9"/>
  <c r="O274" i="9"/>
  <c r="M141" i="9"/>
  <c r="N141" i="9"/>
  <c r="O141" i="9"/>
  <c r="M22" i="9"/>
  <c r="N22" i="9"/>
  <c r="O22" i="9"/>
  <c r="M89" i="9"/>
  <c r="N89" i="9"/>
  <c r="O89" i="9"/>
  <c r="M197" i="9"/>
  <c r="N197" i="9"/>
  <c r="O197" i="9"/>
  <c r="M209" i="9"/>
  <c r="N209" i="9"/>
  <c r="O209" i="9"/>
  <c r="M228" i="9"/>
  <c r="N228" i="9"/>
  <c r="O228" i="9"/>
  <c r="M241" i="9"/>
  <c r="N241" i="9"/>
  <c r="O241" i="9"/>
  <c r="M238" i="9"/>
  <c r="N238" i="9"/>
  <c r="O238" i="9"/>
  <c r="M478" i="9"/>
  <c r="N478" i="9"/>
  <c r="O478" i="9"/>
  <c r="M479" i="9"/>
  <c r="N479" i="9"/>
  <c r="O479" i="9"/>
  <c r="M79" i="9"/>
  <c r="N79" i="9"/>
  <c r="O79" i="9"/>
  <c r="M261" i="9"/>
  <c r="N261" i="9"/>
  <c r="O261" i="9"/>
  <c r="M480" i="9"/>
  <c r="N480" i="9"/>
  <c r="O480" i="9"/>
  <c r="M342" i="9"/>
  <c r="N342" i="9"/>
  <c r="O342" i="9"/>
  <c r="M277" i="9"/>
  <c r="N277" i="9"/>
  <c r="O277" i="9"/>
  <c r="M481" i="9"/>
  <c r="N481" i="9"/>
  <c r="O481" i="9"/>
  <c r="M202" i="9"/>
  <c r="N202" i="9"/>
  <c r="O202" i="9"/>
  <c r="M320" i="9"/>
  <c r="N320" i="9"/>
  <c r="O320" i="9"/>
  <c r="M42" i="9"/>
  <c r="N42" i="9"/>
  <c r="O42" i="9"/>
  <c r="M253" i="9"/>
  <c r="N253" i="9"/>
  <c r="O253" i="9"/>
  <c r="M482" i="9"/>
  <c r="N482" i="9"/>
  <c r="O482" i="9"/>
  <c r="M136" i="9"/>
  <c r="N136" i="9"/>
  <c r="O136" i="9"/>
  <c r="M351" i="9"/>
  <c r="N351" i="9"/>
  <c r="O351" i="9"/>
  <c r="M308" i="9"/>
  <c r="N308" i="9"/>
  <c r="O308" i="9"/>
  <c r="M483" i="9"/>
  <c r="N483" i="9"/>
  <c r="O483" i="9"/>
  <c r="M30" i="9"/>
  <c r="N30" i="9"/>
  <c r="O30" i="9"/>
  <c r="M59" i="9"/>
  <c r="N59" i="9"/>
  <c r="O59" i="9"/>
  <c r="M20" i="9"/>
  <c r="N20" i="9"/>
  <c r="O20" i="9"/>
  <c r="M120" i="9"/>
  <c r="N120" i="9"/>
  <c r="O120" i="9"/>
  <c r="M484" i="9"/>
  <c r="N484" i="9"/>
  <c r="O484" i="9"/>
  <c r="M48" i="9"/>
  <c r="N48" i="9"/>
  <c r="O48" i="9"/>
  <c r="M146" i="9"/>
  <c r="N146" i="9"/>
  <c r="O146" i="9"/>
  <c r="M322" i="9"/>
  <c r="N322" i="9"/>
  <c r="O322" i="9"/>
  <c r="M69" i="9"/>
  <c r="N69" i="9"/>
  <c r="O69" i="9"/>
  <c r="M210" i="9"/>
  <c r="N210" i="9"/>
  <c r="O210" i="9"/>
  <c r="M95" i="9"/>
  <c r="N95" i="9"/>
  <c r="O95" i="9"/>
  <c r="M32" i="9"/>
  <c r="N32" i="9"/>
  <c r="O32" i="9"/>
  <c r="M96" i="9"/>
  <c r="N96" i="9"/>
  <c r="O96" i="9"/>
  <c r="M485" i="9"/>
  <c r="N485" i="9"/>
  <c r="O485" i="9"/>
  <c r="M132" i="9"/>
  <c r="N132" i="9"/>
  <c r="O132" i="9"/>
  <c r="M264" i="9"/>
  <c r="N264" i="9"/>
  <c r="O264" i="9"/>
  <c r="M147" i="9"/>
  <c r="N147" i="9"/>
  <c r="O147" i="9"/>
  <c r="M90" i="9"/>
  <c r="N90" i="9"/>
  <c r="O90" i="9"/>
  <c r="M81" i="9"/>
  <c r="N81" i="9"/>
  <c r="O81" i="9"/>
  <c r="M60" i="9"/>
  <c r="N60" i="9"/>
  <c r="O60" i="9"/>
  <c r="M486" i="9"/>
  <c r="N486" i="9"/>
  <c r="O486" i="9"/>
  <c r="M226" i="9"/>
  <c r="N226" i="9"/>
  <c r="O226" i="9"/>
  <c r="M116" i="9"/>
  <c r="N116" i="9"/>
  <c r="O116" i="9"/>
  <c r="M82" i="9"/>
  <c r="N82" i="9"/>
  <c r="O82" i="9"/>
  <c r="M239" i="9"/>
  <c r="N239" i="9"/>
  <c r="O239" i="9"/>
  <c r="M142" i="9"/>
  <c r="N142" i="9"/>
  <c r="O142" i="9"/>
  <c r="M45" i="9"/>
  <c r="N45" i="9"/>
  <c r="O45" i="9"/>
  <c r="M487" i="9"/>
  <c r="N487" i="9"/>
  <c r="O487" i="9"/>
  <c r="M279" i="9"/>
  <c r="N279" i="9"/>
  <c r="O279" i="9"/>
  <c r="M114" i="9"/>
  <c r="N114" i="9"/>
  <c r="O114" i="9"/>
  <c r="M387" i="9"/>
  <c r="N387" i="9"/>
  <c r="O387" i="9"/>
  <c r="M488" i="9"/>
  <c r="N488" i="9"/>
  <c r="O488" i="9"/>
  <c r="M309" i="9"/>
  <c r="N309" i="9"/>
  <c r="O309" i="9"/>
  <c r="M489" i="9"/>
  <c r="N489" i="9"/>
  <c r="O489" i="9"/>
  <c r="M312" i="9"/>
  <c r="N312" i="9"/>
  <c r="O312" i="9"/>
  <c r="M102" i="9"/>
  <c r="N102" i="9"/>
  <c r="O102" i="9"/>
  <c r="M424" i="9"/>
  <c r="N424" i="9"/>
  <c r="O424" i="9"/>
  <c r="M152" i="9"/>
  <c r="N152" i="9"/>
  <c r="O152" i="9"/>
  <c r="M255" i="9"/>
  <c r="N255" i="9"/>
  <c r="O255" i="9"/>
  <c r="M316" i="9"/>
  <c r="N316" i="9"/>
  <c r="O316" i="9"/>
  <c r="M490" i="9"/>
  <c r="N490" i="9"/>
  <c r="O490" i="9"/>
  <c r="M491" i="9"/>
  <c r="N491" i="9"/>
  <c r="O491" i="9"/>
  <c r="M9" i="9"/>
  <c r="N9" i="9"/>
  <c r="O9" i="9"/>
  <c r="M35" i="9"/>
  <c r="N35" i="9"/>
  <c r="O35" i="9"/>
  <c r="M225" i="9"/>
  <c r="N225" i="9"/>
  <c r="O225" i="9"/>
  <c r="M44" i="9"/>
  <c r="N44" i="9"/>
  <c r="O44" i="9"/>
  <c r="M188" i="9"/>
  <c r="N188" i="9"/>
  <c r="O188" i="9"/>
  <c r="M134" i="9"/>
  <c r="N134" i="9"/>
  <c r="O134" i="9"/>
  <c r="M221" i="9"/>
  <c r="N221" i="9"/>
  <c r="O221" i="9"/>
  <c r="M372" i="9"/>
  <c r="N372" i="9"/>
  <c r="O372" i="9"/>
  <c r="M195" i="9"/>
  <c r="N195" i="9"/>
  <c r="O195" i="9"/>
  <c r="M106" i="9"/>
  <c r="N106" i="9"/>
  <c r="O106" i="9"/>
  <c r="M52" i="9"/>
  <c r="N52" i="9"/>
  <c r="O52" i="9"/>
  <c r="M230" i="9"/>
  <c r="N230" i="9"/>
  <c r="O230" i="9"/>
  <c r="M26" i="9"/>
  <c r="N26" i="9"/>
  <c r="O26" i="9"/>
  <c r="M492" i="9"/>
  <c r="N492" i="9"/>
  <c r="O492" i="9"/>
  <c r="M103" i="9"/>
  <c r="N103" i="9"/>
  <c r="O103" i="9"/>
  <c r="M46" i="9"/>
  <c r="N46" i="9"/>
  <c r="O46" i="9"/>
  <c r="M493" i="9"/>
  <c r="N493" i="9"/>
  <c r="O493" i="9"/>
  <c r="M173" i="9"/>
  <c r="N173" i="9"/>
  <c r="O173" i="9"/>
  <c r="M494" i="9"/>
  <c r="N494" i="9"/>
  <c r="O494" i="9"/>
  <c r="M143" i="9"/>
  <c r="N143" i="9"/>
  <c r="O143" i="9"/>
  <c r="M180" i="9"/>
  <c r="N180" i="9"/>
  <c r="O180" i="9"/>
  <c r="M215" i="9"/>
  <c r="N215" i="9"/>
  <c r="O215" i="9"/>
  <c r="M495" i="9"/>
  <c r="N495" i="9"/>
  <c r="O495" i="9"/>
  <c r="M125" i="9"/>
  <c r="N125" i="9"/>
  <c r="O125" i="9"/>
  <c r="M254" i="9"/>
  <c r="N254" i="9"/>
  <c r="O254" i="9"/>
  <c r="M167" i="9"/>
  <c r="N167" i="9"/>
  <c r="O167" i="9"/>
  <c r="M118" i="9"/>
  <c r="N118" i="9"/>
  <c r="O118" i="9"/>
  <c r="M317" i="9"/>
  <c r="N317" i="9"/>
  <c r="O317" i="9"/>
  <c r="M126" i="9"/>
  <c r="N126" i="9"/>
  <c r="O126" i="9"/>
  <c r="M72" i="9"/>
  <c r="N72" i="9"/>
  <c r="O72" i="9"/>
  <c r="M257" i="9"/>
  <c r="N257" i="9"/>
  <c r="O257" i="9"/>
  <c r="M496" i="9"/>
  <c r="N496" i="9"/>
  <c r="O496" i="9"/>
  <c r="M145" i="9"/>
  <c r="N145" i="9"/>
  <c r="O145" i="9"/>
  <c r="M497" i="9"/>
  <c r="N497" i="9"/>
  <c r="O497" i="9"/>
  <c r="M294" i="9"/>
  <c r="N294" i="9"/>
  <c r="O294" i="9"/>
  <c r="M498" i="9"/>
  <c r="N498" i="9"/>
  <c r="O498" i="9"/>
  <c r="M499" i="9"/>
  <c r="N499" i="9"/>
  <c r="O499" i="9"/>
  <c r="M232" i="9"/>
  <c r="N232" i="9"/>
  <c r="O232" i="9"/>
  <c r="M500" i="9"/>
  <c r="N500" i="9"/>
  <c r="O500" i="9"/>
  <c r="M501" i="9"/>
  <c r="N501" i="9"/>
  <c r="O501" i="9"/>
  <c r="M396" i="9"/>
  <c r="N396" i="9"/>
  <c r="O396" i="9"/>
  <c r="M502" i="9"/>
  <c r="N502" i="9"/>
  <c r="O502" i="9"/>
  <c r="M233" i="9"/>
  <c r="N233" i="9"/>
  <c r="O233" i="9"/>
  <c r="M258" i="9"/>
  <c r="N258" i="9"/>
  <c r="O258" i="9"/>
  <c r="M310" i="9"/>
  <c r="N310" i="9"/>
  <c r="O310" i="9"/>
  <c r="M503" i="9"/>
  <c r="N503" i="9"/>
  <c r="O503" i="9"/>
  <c r="M47" i="9"/>
  <c r="N47" i="9"/>
  <c r="O47" i="9"/>
  <c r="M33" i="9"/>
  <c r="N33" i="9"/>
  <c r="O33" i="9"/>
  <c r="M65" i="9"/>
  <c r="N65" i="9"/>
  <c r="O65" i="9"/>
  <c r="M504" i="9"/>
  <c r="N504" i="9"/>
  <c r="O504" i="9"/>
  <c r="M122" i="9"/>
  <c r="N122" i="9"/>
  <c r="O122" i="9"/>
  <c r="M41" i="9"/>
  <c r="N41" i="9"/>
  <c r="O41" i="9"/>
  <c r="M39" i="9"/>
  <c r="N39" i="9"/>
  <c r="O39" i="9"/>
  <c r="M214" i="9"/>
  <c r="N214" i="9"/>
  <c r="O214" i="9"/>
  <c r="M292" i="9"/>
  <c r="N292" i="9"/>
  <c r="O292" i="9"/>
  <c r="M348" i="9"/>
  <c r="N348" i="9"/>
  <c r="O348" i="9"/>
  <c r="M40" i="9"/>
  <c r="N40" i="9"/>
  <c r="O40" i="9"/>
  <c r="M86" i="9"/>
  <c r="N86" i="9"/>
  <c r="O86" i="9"/>
  <c r="M378" i="9"/>
  <c r="N378" i="9"/>
  <c r="O378" i="9"/>
  <c r="M505" i="9"/>
  <c r="N505" i="9"/>
  <c r="O505" i="9"/>
  <c r="M506" i="9"/>
  <c r="N506" i="9"/>
  <c r="O506" i="9"/>
  <c r="M507" i="9"/>
  <c r="N507" i="9"/>
  <c r="O507" i="9"/>
  <c r="M266" i="9"/>
  <c r="N266" i="9"/>
  <c r="O266" i="9"/>
  <c r="M140" i="9"/>
  <c r="N140" i="9"/>
  <c r="O140" i="9"/>
  <c r="M219" i="9"/>
  <c r="N219" i="9"/>
  <c r="O219" i="9"/>
  <c r="M508" i="9"/>
  <c r="N508" i="9"/>
  <c r="O508" i="9"/>
  <c r="M324" i="9"/>
  <c r="N324" i="9"/>
  <c r="O324" i="9"/>
  <c r="M509" i="9"/>
  <c r="N509" i="9"/>
  <c r="O509" i="9"/>
  <c r="M207" i="9"/>
  <c r="N207" i="9"/>
  <c r="O207" i="9"/>
  <c r="M31" i="9"/>
  <c r="N31" i="9"/>
  <c r="O31" i="9"/>
  <c r="M276" i="9"/>
  <c r="N276" i="9"/>
  <c r="O276" i="9"/>
  <c r="M97" i="9"/>
  <c r="N97" i="9"/>
  <c r="O97" i="9"/>
  <c r="M227" i="9"/>
  <c r="N227" i="9"/>
  <c r="O227" i="9"/>
  <c r="M510" i="9"/>
  <c r="N510" i="9"/>
  <c r="O510" i="9"/>
  <c r="M158" i="9"/>
  <c r="N158" i="9"/>
  <c r="O158" i="9"/>
  <c r="M403" i="9"/>
  <c r="N403" i="9"/>
  <c r="O403" i="9"/>
  <c r="M511" i="9"/>
  <c r="N511" i="9"/>
  <c r="O511" i="9"/>
  <c r="M28" i="9"/>
  <c r="N28" i="9"/>
  <c r="O28" i="9"/>
  <c r="M242" i="9"/>
  <c r="N242" i="9"/>
  <c r="O242" i="9"/>
  <c r="M512" i="9"/>
  <c r="N512" i="9"/>
  <c r="O512" i="9"/>
  <c r="M513" i="9"/>
  <c r="N513" i="9"/>
  <c r="O513" i="9"/>
  <c r="M514" i="9"/>
  <c r="N514" i="9"/>
  <c r="O514" i="9"/>
  <c r="M139" i="9"/>
  <c r="N139" i="9"/>
  <c r="O139" i="9"/>
  <c r="M368" i="9"/>
  <c r="N368" i="9"/>
  <c r="O368" i="9"/>
  <c r="M515" i="9"/>
  <c r="N515" i="9"/>
  <c r="O515" i="9"/>
  <c r="M347" i="9"/>
  <c r="N347" i="9"/>
  <c r="O347" i="9"/>
  <c r="M516" i="9"/>
  <c r="N516" i="9"/>
  <c r="O516" i="9"/>
  <c r="M517" i="9"/>
  <c r="N517" i="9"/>
  <c r="O517" i="9"/>
  <c r="M235" i="9"/>
  <c r="N235" i="9"/>
  <c r="O235" i="9"/>
  <c r="M302" i="9"/>
  <c r="N302" i="9"/>
  <c r="O302" i="9"/>
  <c r="M518" i="9"/>
  <c r="N518" i="9"/>
  <c r="O518" i="9"/>
  <c r="M519" i="9"/>
  <c r="N519" i="9"/>
  <c r="O519" i="9"/>
  <c r="M520" i="9"/>
  <c r="N520" i="9"/>
  <c r="O520" i="9"/>
  <c r="M521" i="9"/>
  <c r="N521" i="9"/>
  <c r="O521" i="9"/>
  <c r="M522" i="9"/>
  <c r="N522" i="9"/>
  <c r="O522" i="9"/>
  <c r="M523" i="9"/>
  <c r="N523" i="9"/>
  <c r="O523" i="9"/>
  <c r="M524" i="9"/>
  <c r="N524" i="9"/>
  <c r="O524" i="9"/>
  <c r="M525" i="9"/>
  <c r="N525" i="9"/>
  <c r="O525" i="9"/>
  <c r="M526" i="9"/>
  <c r="N526" i="9"/>
  <c r="O526" i="9"/>
  <c r="M334" i="9"/>
  <c r="N334" i="9"/>
  <c r="O334" i="9"/>
  <c r="M155" i="9"/>
  <c r="N155" i="9"/>
  <c r="O155" i="9"/>
  <c r="M21" i="9"/>
  <c r="N21" i="9"/>
  <c r="O21" i="9"/>
  <c r="M527" i="9"/>
  <c r="N527" i="9"/>
  <c r="O527" i="9"/>
  <c r="M528" i="9"/>
  <c r="N528" i="9"/>
  <c r="O528" i="9"/>
  <c r="M172" i="9"/>
  <c r="N172" i="9"/>
  <c r="O172" i="9"/>
  <c r="M529" i="9"/>
  <c r="N529" i="9"/>
  <c r="O529" i="9"/>
  <c r="M530" i="9"/>
  <c r="N530" i="9"/>
  <c r="O530" i="9"/>
  <c r="M531" i="9"/>
  <c r="N531" i="9"/>
  <c r="O531" i="9"/>
  <c r="M532" i="9"/>
  <c r="N532" i="9"/>
  <c r="O532" i="9"/>
  <c r="M533" i="9"/>
  <c r="N533" i="9"/>
  <c r="O533" i="9"/>
  <c r="M534" i="9"/>
  <c r="N534" i="9"/>
  <c r="O534" i="9"/>
  <c r="M196" i="9"/>
  <c r="N196" i="9"/>
  <c r="O196" i="9"/>
  <c r="M314" i="9"/>
  <c r="N314" i="9"/>
  <c r="O314" i="9"/>
  <c r="M336" i="9"/>
  <c r="N336" i="9"/>
  <c r="O336" i="9"/>
  <c r="M156" i="9"/>
  <c r="N156" i="9"/>
  <c r="O156" i="9"/>
  <c r="M57" i="9"/>
  <c r="N57" i="9"/>
  <c r="O57" i="9"/>
  <c r="M43" i="9"/>
  <c r="N43" i="9"/>
  <c r="O43" i="9"/>
  <c r="M535" i="9"/>
  <c r="N535" i="9"/>
  <c r="O535" i="9"/>
  <c r="M92" i="9"/>
  <c r="N92" i="9"/>
  <c r="O92" i="9"/>
  <c r="M23" i="9"/>
  <c r="N23" i="9"/>
  <c r="O23" i="9"/>
  <c r="M67" i="9"/>
  <c r="N67" i="9"/>
  <c r="O67" i="9"/>
  <c r="M91" i="9"/>
  <c r="N91" i="9"/>
  <c r="O91" i="9"/>
  <c r="M332" i="9"/>
  <c r="N332" i="9"/>
  <c r="O332" i="9"/>
  <c r="M186" i="9"/>
  <c r="N186" i="9"/>
  <c r="O186" i="9"/>
  <c r="M191" i="9"/>
  <c r="N191" i="9"/>
  <c r="O191" i="9"/>
  <c r="M73" i="9"/>
  <c r="N73" i="9"/>
  <c r="O73" i="9"/>
  <c r="M34" i="9"/>
  <c r="N34" i="9"/>
  <c r="O34" i="9"/>
  <c r="M62" i="9"/>
  <c r="N62" i="9"/>
  <c r="O62" i="9"/>
  <c r="M339" i="9"/>
  <c r="N339" i="9"/>
  <c r="O339" i="9"/>
  <c r="M390" i="9"/>
  <c r="N390" i="9"/>
  <c r="O390" i="9"/>
  <c r="M376" i="9"/>
  <c r="N376" i="9"/>
  <c r="O376" i="9"/>
  <c r="M536" i="9"/>
  <c r="N536" i="9"/>
  <c r="O536" i="9"/>
  <c r="M37" i="9"/>
  <c r="N37" i="9"/>
  <c r="O37" i="9"/>
  <c r="M344" i="9"/>
  <c r="N344" i="9"/>
  <c r="O344" i="9"/>
  <c r="M260" i="9"/>
  <c r="N260" i="9"/>
  <c r="O260" i="9"/>
  <c r="M199" i="9"/>
  <c r="N199" i="9"/>
  <c r="O199" i="9"/>
  <c r="M537" i="9"/>
  <c r="N537" i="9"/>
  <c r="O537" i="9"/>
  <c r="M538" i="9"/>
  <c r="N538" i="9"/>
  <c r="O538" i="9"/>
  <c r="M539" i="9"/>
  <c r="N539" i="9"/>
  <c r="O539" i="9"/>
  <c r="M370" i="9"/>
  <c r="N370" i="9"/>
  <c r="O370" i="9"/>
  <c r="M187" i="9"/>
  <c r="N187" i="9"/>
  <c r="O187" i="9"/>
  <c r="M355" i="9"/>
  <c r="N355" i="9"/>
  <c r="O355" i="9"/>
  <c r="M137" i="9"/>
  <c r="N137" i="9"/>
  <c r="O137" i="9"/>
  <c r="M68" i="9"/>
  <c r="N68" i="9"/>
  <c r="O68" i="9"/>
  <c r="M218" i="9"/>
  <c r="N218" i="9"/>
  <c r="O218" i="9"/>
  <c r="M540" i="9"/>
  <c r="N540" i="9"/>
  <c r="O540" i="9"/>
  <c r="M541" i="9"/>
  <c r="N541" i="9"/>
  <c r="O541" i="9"/>
  <c r="M542" i="9"/>
  <c r="N542" i="9"/>
  <c r="O542" i="9"/>
  <c r="M543" i="9"/>
  <c r="N543" i="9"/>
  <c r="O543" i="9"/>
  <c r="M423" i="9"/>
  <c r="N423" i="9"/>
  <c r="O423" i="9"/>
  <c r="M361" i="9"/>
  <c r="N361" i="9"/>
  <c r="O361" i="9"/>
  <c r="M341" i="9"/>
  <c r="N341" i="9"/>
  <c r="O341" i="9"/>
  <c r="M544" i="9"/>
  <c r="N544" i="9"/>
  <c r="O544" i="9"/>
  <c r="M237" i="9"/>
  <c r="N237" i="9"/>
  <c r="O237" i="9"/>
  <c r="M545" i="9"/>
  <c r="N545" i="9"/>
  <c r="O545" i="9"/>
  <c r="M71" i="9"/>
  <c r="N71" i="9"/>
  <c r="O71" i="9"/>
  <c r="M245" i="9"/>
  <c r="N245" i="9"/>
  <c r="O245" i="9"/>
  <c r="M325" i="9"/>
  <c r="N325" i="9"/>
  <c r="O325" i="9"/>
  <c r="M104" i="9"/>
  <c r="N104" i="9"/>
  <c r="O104" i="9"/>
  <c r="M259" i="9"/>
  <c r="N259" i="9"/>
  <c r="O259" i="9"/>
  <c r="M546" i="9"/>
  <c r="N546" i="9"/>
  <c r="O546" i="9"/>
  <c r="M547" i="9"/>
  <c r="N547" i="9"/>
  <c r="O547" i="9"/>
  <c r="M417" i="9"/>
  <c r="N417" i="9"/>
  <c r="O417" i="9"/>
  <c r="M548" i="9"/>
  <c r="N548" i="9"/>
  <c r="O548" i="9"/>
  <c r="M236" i="9"/>
  <c r="N236" i="9"/>
  <c r="O236" i="9"/>
  <c r="M222" i="9"/>
  <c r="N222" i="9"/>
  <c r="O222" i="9"/>
  <c r="M549" i="9"/>
  <c r="N549" i="9"/>
  <c r="O549" i="9"/>
  <c r="M410" i="9"/>
  <c r="N410" i="9"/>
  <c r="O410" i="9"/>
  <c r="M550" i="9"/>
  <c r="N550" i="9"/>
  <c r="O550" i="9"/>
  <c r="M551" i="9"/>
  <c r="N551" i="9"/>
  <c r="O551" i="9"/>
  <c r="M163" i="9"/>
  <c r="N163" i="9"/>
  <c r="O163" i="9"/>
  <c r="M552" i="9"/>
  <c r="N552" i="9"/>
  <c r="O552" i="9"/>
  <c r="M367" i="9"/>
  <c r="N367" i="9"/>
  <c r="O367" i="9"/>
  <c r="M553" i="9"/>
  <c r="N553" i="9"/>
  <c r="O553" i="9"/>
  <c r="M554" i="9"/>
  <c r="N554" i="9"/>
  <c r="O554" i="9"/>
  <c r="M555" i="9"/>
  <c r="N555" i="9"/>
  <c r="O555" i="9"/>
  <c r="M138" i="9"/>
  <c r="N138" i="9"/>
  <c r="O138" i="9"/>
  <c r="M323" i="9"/>
  <c r="N323" i="9"/>
  <c r="O323" i="9"/>
  <c r="M265" i="9"/>
  <c r="N265" i="9"/>
  <c r="O265" i="9"/>
  <c r="M556" i="9"/>
  <c r="N556" i="9"/>
  <c r="O556" i="9"/>
  <c r="M393" i="9"/>
  <c r="N393" i="9"/>
  <c r="O393" i="9"/>
  <c r="M315" i="9"/>
  <c r="N315" i="9"/>
  <c r="O315" i="9"/>
  <c r="M364" i="9"/>
  <c r="N364" i="9"/>
  <c r="O364" i="9"/>
  <c r="M178" i="9"/>
  <c r="N178" i="9"/>
  <c r="O178" i="9"/>
  <c r="M557" i="9"/>
  <c r="N557" i="9"/>
  <c r="O557" i="9"/>
  <c r="M558" i="9"/>
  <c r="N558" i="9"/>
  <c r="O558" i="9"/>
  <c r="M559" i="9"/>
  <c r="N559" i="9"/>
  <c r="O559" i="9"/>
  <c r="M560" i="9"/>
  <c r="N560" i="9"/>
  <c r="O560" i="9"/>
  <c r="M369" i="9"/>
  <c r="N369" i="9"/>
  <c r="O369" i="9"/>
  <c r="M561" i="9"/>
  <c r="N561" i="9"/>
  <c r="O561" i="9"/>
  <c r="M562" i="9"/>
  <c r="N562" i="9"/>
  <c r="O562" i="9"/>
  <c r="M563" i="9"/>
  <c r="N563" i="9"/>
  <c r="O563" i="9"/>
  <c r="M564" i="9"/>
  <c r="N564" i="9"/>
  <c r="O564" i="9"/>
  <c r="M565" i="9"/>
  <c r="N565" i="9"/>
  <c r="O565" i="9"/>
  <c r="M566" i="9"/>
  <c r="N566" i="9"/>
  <c r="O566" i="9"/>
  <c r="M567" i="9"/>
  <c r="N567" i="9"/>
  <c r="O567" i="9"/>
  <c r="M568" i="9"/>
  <c r="N568" i="9"/>
  <c r="O568" i="9"/>
  <c r="M569" i="9"/>
  <c r="N569" i="9"/>
  <c r="O569" i="9"/>
  <c r="M19" i="9"/>
  <c r="N19" i="9"/>
  <c r="O19" i="9"/>
  <c r="M190" i="9"/>
  <c r="N190" i="9"/>
  <c r="O190" i="9"/>
  <c r="M5" i="9"/>
  <c r="N5" i="9"/>
  <c r="O5" i="9"/>
  <c r="M119" i="9"/>
  <c r="N119" i="9"/>
  <c r="O119" i="9"/>
  <c r="M15" i="9"/>
  <c r="N15" i="9"/>
  <c r="O15" i="9"/>
  <c r="M301" i="9"/>
  <c r="N301" i="9"/>
  <c r="O301" i="9"/>
  <c r="M166" i="9"/>
  <c r="N166" i="9"/>
  <c r="O166" i="9"/>
  <c r="M124" i="9"/>
  <c r="N124" i="9"/>
  <c r="O124" i="9"/>
  <c r="M240" i="9"/>
  <c r="N240" i="9"/>
  <c r="O240" i="9"/>
  <c r="M220" i="9"/>
  <c r="N220" i="9"/>
  <c r="O220" i="9"/>
  <c r="M84" i="9"/>
  <c r="N84" i="9"/>
  <c r="O84" i="9"/>
  <c r="M179" i="9"/>
  <c r="N179" i="9"/>
  <c r="O179" i="9"/>
  <c r="M303" i="9"/>
  <c r="N303" i="9"/>
  <c r="O303" i="9"/>
  <c r="M362" i="9"/>
  <c r="N362" i="9"/>
  <c r="O362" i="9"/>
  <c r="M570" i="9"/>
  <c r="N570" i="9"/>
  <c r="O570" i="9"/>
  <c r="M571" i="9"/>
  <c r="N571" i="9"/>
  <c r="O571" i="9"/>
  <c r="M192" i="9"/>
  <c r="N192" i="9"/>
  <c r="O192" i="9"/>
  <c r="M399" i="9"/>
  <c r="N399" i="9"/>
  <c r="O399" i="9"/>
  <c r="M161" i="9"/>
  <c r="N161" i="9"/>
  <c r="O161" i="9"/>
  <c r="M169" i="9"/>
  <c r="N169" i="9"/>
  <c r="O169" i="9"/>
  <c r="M268" i="9"/>
  <c r="N268" i="9"/>
  <c r="O268" i="9"/>
  <c r="M293" i="9"/>
  <c r="N293" i="9"/>
  <c r="O293" i="9"/>
  <c r="M127" i="9"/>
  <c r="N127" i="9"/>
  <c r="O127" i="9"/>
  <c r="M184" i="9"/>
  <c r="N184" i="9"/>
  <c r="O184" i="9"/>
  <c r="M121" i="9"/>
  <c r="N121" i="9"/>
  <c r="O121" i="9"/>
  <c r="M205" i="9"/>
  <c r="N205" i="9"/>
  <c r="O205" i="9"/>
  <c r="M200" i="9"/>
  <c r="N200" i="9"/>
  <c r="O200" i="9"/>
  <c r="M572" i="9"/>
  <c r="N572" i="9"/>
  <c r="O572" i="9"/>
  <c r="M304" i="9"/>
  <c r="N304" i="9"/>
  <c r="O304" i="9"/>
  <c r="M248" i="9"/>
  <c r="N248" i="9"/>
  <c r="O248" i="9"/>
  <c r="M386" i="9"/>
  <c r="N386" i="9"/>
  <c r="O386" i="9"/>
  <c r="M212" i="9"/>
  <c r="N212" i="9"/>
  <c r="O212" i="9"/>
  <c r="M278" i="9"/>
  <c r="N278" i="9"/>
  <c r="O278" i="9"/>
  <c r="M36" i="9"/>
  <c r="N36" i="9"/>
  <c r="O36" i="9"/>
  <c r="M391" i="9"/>
  <c r="N391" i="9"/>
  <c r="O391" i="9"/>
  <c r="M135" i="9"/>
  <c r="N135" i="9"/>
  <c r="O135" i="9"/>
  <c r="M357" i="9"/>
  <c r="N357" i="9"/>
  <c r="O357" i="9"/>
  <c r="M422" i="9"/>
  <c r="N422" i="9"/>
  <c r="O422" i="9"/>
  <c r="M271" i="9"/>
  <c r="N271" i="9"/>
  <c r="O271" i="9"/>
  <c r="M356" i="9"/>
  <c r="N356" i="9"/>
  <c r="O356" i="9"/>
  <c r="M400" i="9"/>
  <c r="N400" i="9"/>
  <c r="O400" i="9"/>
  <c r="M573" i="9"/>
  <c r="N573" i="9"/>
  <c r="O573" i="9"/>
  <c r="M340" i="9"/>
  <c r="N340" i="9"/>
  <c r="O340" i="9"/>
  <c r="M574" i="9"/>
  <c r="N574" i="9"/>
  <c r="O574" i="9"/>
  <c r="M183" i="9"/>
  <c r="N183" i="9"/>
  <c r="O183" i="9"/>
  <c r="M282" i="9"/>
  <c r="N282" i="9"/>
  <c r="O282" i="9"/>
  <c r="M575" i="9"/>
  <c r="N575" i="9"/>
  <c r="O575" i="9"/>
  <c r="M272" i="9"/>
  <c r="N272" i="9"/>
  <c r="O272" i="9"/>
  <c r="M353" i="9"/>
  <c r="N353" i="9"/>
  <c r="O353" i="9"/>
  <c r="M374" i="9"/>
  <c r="N374" i="9"/>
  <c r="O374" i="9"/>
  <c r="M576" i="9"/>
  <c r="N576" i="9"/>
  <c r="O576" i="9"/>
  <c r="M577" i="9"/>
  <c r="N577" i="9"/>
  <c r="O577" i="9"/>
  <c r="M405" i="9"/>
  <c r="N405" i="9"/>
  <c r="O405" i="9"/>
  <c r="M354" i="9"/>
  <c r="N354" i="9"/>
  <c r="O354" i="9"/>
  <c r="M578" i="9"/>
  <c r="N578" i="9"/>
  <c r="O578" i="9"/>
  <c r="M579" i="9"/>
  <c r="N579" i="9"/>
  <c r="O579" i="9"/>
  <c r="M580" i="9"/>
  <c r="N580" i="9"/>
  <c r="O580" i="9"/>
  <c r="M581" i="9"/>
  <c r="N581" i="9"/>
  <c r="O581" i="9"/>
  <c r="M582" i="9"/>
  <c r="N582" i="9"/>
  <c r="O582" i="9"/>
  <c r="M407" i="9"/>
  <c r="N407" i="9"/>
  <c r="O407" i="9"/>
  <c r="M345" i="9"/>
  <c r="N345" i="9"/>
  <c r="O345" i="9"/>
  <c r="M148" i="9"/>
  <c r="N148" i="9"/>
  <c r="O148" i="9"/>
  <c r="M583" i="9"/>
  <c r="N583" i="9"/>
  <c r="O583" i="9"/>
  <c r="M584" i="9"/>
  <c r="N584" i="9"/>
  <c r="O584" i="9"/>
  <c r="M160" i="9"/>
  <c r="N160" i="9"/>
  <c r="O160" i="9"/>
  <c r="M585" i="9"/>
  <c r="N585" i="9"/>
  <c r="O585" i="9"/>
  <c r="M586" i="9"/>
  <c r="N586" i="9"/>
  <c r="O586" i="9"/>
  <c r="M587" i="9"/>
  <c r="N587" i="9"/>
  <c r="O587" i="9"/>
  <c r="M588" i="9"/>
  <c r="N588" i="9"/>
  <c r="O588" i="9"/>
  <c r="M589" i="9"/>
  <c r="N589" i="9"/>
  <c r="O589" i="9"/>
  <c r="M590" i="9"/>
  <c r="N590" i="9"/>
  <c r="O590" i="9"/>
  <c r="M281" i="9"/>
  <c r="N281" i="9"/>
  <c r="O281" i="9"/>
  <c r="M384" i="9"/>
  <c r="N384" i="9"/>
  <c r="O384" i="9"/>
  <c r="M591" i="9"/>
  <c r="N591" i="9"/>
  <c r="O591" i="9"/>
  <c r="M592" i="9"/>
  <c r="N592" i="9"/>
  <c r="O592" i="9"/>
  <c r="M593" i="9"/>
  <c r="N593" i="9"/>
  <c r="O593" i="9"/>
  <c r="M594" i="9"/>
  <c r="N594" i="9"/>
  <c r="O594" i="9"/>
  <c r="M595" i="9"/>
  <c r="N595" i="9"/>
  <c r="O595" i="9"/>
  <c r="M596" i="9"/>
  <c r="N596" i="9"/>
  <c r="O596" i="9"/>
  <c r="M597" i="9"/>
  <c r="N597" i="9"/>
  <c r="O597" i="9"/>
  <c r="M377" i="9"/>
  <c r="N377" i="9"/>
  <c r="O377" i="9"/>
  <c r="M598" i="9"/>
  <c r="N598" i="9"/>
  <c r="O598" i="9"/>
  <c r="M599" i="9"/>
  <c r="N599" i="9"/>
  <c r="O599" i="9"/>
  <c r="M600" i="9"/>
  <c r="N600" i="9"/>
  <c r="O600" i="9"/>
  <c r="M601" i="9"/>
  <c r="N601" i="9"/>
  <c r="O601" i="9"/>
  <c r="M602" i="9"/>
  <c r="N602" i="9"/>
  <c r="O602" i="9"/>
  <c r="M603" i="9"/>
  <c r="N603" i="9"/>
  <c r="O603" i="9"/>
  <c r="M604" i="9"/>
  <c r="N604" i="9"/>
  <c r="O604" i="9"/>
  <c r="M605" i="9"/>
  <c r="N605" i="9"/>
  <c r="O605" i="9"/>
  <c r="M606" i="9"/>
  <c r="N606" i="9"/>
  <c r="O606" i="9"/>
  <c r="M607" i="9"/>
  <c r="N607" i="9"/>
  <c r="O607" i="9"/>
  <c r="M608" i="9"/>
  <c r="N608" i="9"/>
  <c r="O608" i="9"/>
  <c r="M609" i="9"/>
  <c r="N609" i="9"/>
  <c r="O609" i="9"/>
  <c r="M610" i="9"/>
  <c r="N610" i="9"/>
  <c r="O610" i="9"/>
  <c r="M611" i="9"/>
  <c r="N611" i="9"/>
  <c r="O611" i="9"/>
  <c r="M612" i="9"/>
  <c r="N612" i="9"/>
  <c r="O612" i="9"/>
  <c r="M613" i="9"/>
  <c r="N613" i="9"/>
  <c r="O613" i="9"/>
  <c r="M379" i="9"/>
  <c r="N379" i="9"/>
  <c r="O379" i="9"/>
  <c r="M614" i="9"/>
  <c r="N614" i="9"/>
  <c r="O614" i="9"/>
  <c r="M615" i="9"/>
  <c r="N615" i="9"/>
  <c r="O615" i="9"/>
  <c r="M394" i="9"/>
  <c r="N394" i="9"/>
  <c r="O394" i="9"/>
  <c r="M616" i="9"/>
  <c r="N616" i="9"/>
  <c r="O616" i="9"/>
  <c r="M66" i="9"/>
  <c r="N66" i="9"/>
  <c r="O66" i="9"/>
  <c r="M617" i="9"/>
  <c r="N617" i="9"/>
  <c r="O617" i="9"/>
  <c r="M618" i="9"/>
  <c r="N618" i="9"/>
  <c r="O618" i="9"/>
  <c r="M619" i="9"/>
  <c r="N619" i="9"/>
  <c r="O619" i="9"/>
  <c r="M620" i="9"/>
  <c r="N620" i="9"/>
  <c r="O620" i="9"/>
  <c r="M159" i="9"/>
  <c r="N159" i="9"/>
  <c r="O159" i="9"/>
  <c r="M621" i="9"/>
  <c r="N621" i="9"/>
  <c r="O621" i="9"/>
  <c r="M389" i="9"/>
  <c r="N389" i="9"/>
  <c r="O389" i="9"/>
  <c r="M622" i="9"/>
  <c r="N622" i="9"/>
  <c r="O622" i="9"/>
  <c r="M623" i="9"/>
  <c r="N623" i="9"/>
  <c r="O623" i="9"/>
  <c r="M624" i="9"/>
  <c r="N624" i="9"/>
  <c r="O624" i="9"/>
  <c r="M625" i="9"/>
  <c r="N625" i="9"/>
  <c r="O625" i="9"/>
  <c r="M626" i="9"/>
  <c r="N626" i="9"/>
  <c r="O626" i="9"/>
  <c r="M627" i="9"/>
  <c r="N627" i="9"/>
  <c r="O627" i="9"/>
  <c r="M628" i="9"/>
  <c r="N628" i="9"/>
  <c r="O628" i="9"/>
  <c r="M629" i="9"/>
  <c r="N629" i="9"/>
  <c r="O629" i="9"/>
  <c r="M630" i="9"/>
  <c r="N630" i="9"/>
  <c r="O630" i="9"/>
  <c r="M631" i="9"/>
  <c r="N631" i="9"/>
  <c r="O631" i="9"/>
  <c r="M381" i="9"/>
  <c r="N381" i="9"/>
  <c r="O381" i="9"/>
  <c r="M335" i="9"/>
  <c r="N335" i="9"/>
  <c r="O335" i="9"/>
  <c r="M632" i="9"/>
  <c r="N632" i="9"/>
  <c r="O632" i="9"/>
  <c r="M633" i="9"/>
  <c r="N633" i="9"/>
  <c r="O633" i="9"/>
  <c r="M634" i="9"/>
  <c r="N634" i="9"/>
  <c r="O634" i="9"/>
  <c r="M635" i="9"/>
  <c r="N635" i="9"/>
  <c r="O635" i="9"/>
  <c r="M636" i="9"/>
  <c r="N636" i="9"/>
  <c r="O636" i="9"/>
  <c r="M637" i="9"/>
  <c r="N637" i="9"/>
  <c r="O637" i="9"/>
  <c r="M283" i="9"/>
  <c r="N283" i="9"/>
  <c r="O283" i="9"/>
  <c r="M638" i="9"/>
  <c r="N638" i="9"/>
  <c r="O638" i="9"/>
  <c r="M639" i="9"/>
  <c r="N639" i="9"/>
  <c r="O639" i="9"/>
  <c r="M640" i="9"/>
  <c r="N640" i="9"/>
  <c r="O640" i="9"/>
  <c r="M641" i="9"/>
  <c r="N641" i="9"/>
  <c r="O641" i="9"/>
  <c r="M642" i="9"/>
  <c r="N642" i="9"/>
  <c r="O642" i="9"/>
  <c r="M643" i="9"/>
  <c r="N643" i="9"/>
  <c r="O643" i="9"/>
  <c r="M644" i="9"/>
  <c r="N644" i="9"/>
  <c r="O644" i="9"/>
  <c r="M645" i="9"/>
  <c r="N645" i="9"/>
  <c r="O645" i="9"/>
  <c r="M646" i="9"/>
  <c r="N646" i="9"/>
  <c r="O646" i="9"/>
  <c r="M647" i="9"/>
  <c r="N647" i="9"/>
  <c r="O647" i="9"/>
  <c r="M648" i="9"/>
  <c r="N648" i="9"/>
  <c r="O648" i="9"/>
  <c r="M649" i="9"/>
  <c r="N649" i="9"/>
  <c r="O649" i="9"/>
  <c r="M650" i="9"/>
  <c r="N650" i="9"/>
  <c r="O650" i="9"/>
  <c r="M651" i="9"/>
  <c r="N651" i="9"/>
  <c r="O651" i="9"/>
  <c r="M652" i="9"/>
  <c r="N652" i="9"/>
  <c r="O652" i="9"/>
  <c r="M653" i="9"/>
  <c r="N653" i="9"/>
  <c r="O653" i="9"/>
  <c r="M654" i="9"/>
  <c r="N654" i="9"/>
  <c r="O654" i="9"/>
  <c r="M655" i="9"/>
  <c r="N655" i="9"/>
  <c r="O655" i="9"/>
  <c r="M656" i="9"/>
  <c r="N656" i="9"/>
  <c r="O656" i="9"/>
  <c r="M657" i="9"/>
  <c r="N657" i="9"/>
  <c r="O657" i="9"/>
  <c r="M658" i="9"/>
  <c r="N658" i="9"/>
  <c r="O658" i="9"/>
  <c r="M659" i="9"/>
  <c r="N659" i="9"/>
  <c r="O659" i="9"/>
  <c r="M660" i="9"/>
  <c r="N660" i="9"/>
  <c r="O660" i="9"/>
  <c r="M105" i="9"/>
  <c r="N105" i="9"/>
  <c r="O105" i="9"/>
  <c r="M661" i="9"/>
  <c r="N661" i="9"/>
  <c r="O661" i="9"/>
  <c r="M182" i="9"/>
  <c r="N182" i="9"/>
  <c r="O182" i="9"/>
  <c r="M176" i="9"/>
  <c r="N176" i="9"/>
  <c r="O176" i="9"/>
  <c r="M256" i="9"/>
  <c r="N256" i="9"/>
  <c r="O256" i="9"/>
  <c r="M149" i="9"/>
  <c r="N149" i="9"/>
  <c r="O149" i="9"/>
  <c r="M270" i="9"/>
  <c r="N270" i="9"/>
  <c r="O270" i="9"/>
  <c r="M174" i="9"/>
  <c r="N174" i="9"/>
  <c r="O174" i="9"/>
  <c r="M154" i="9"/>
  <c r="N154" i="9"/>
  <c r="O154" i="9"/>
  <c r="M223" i="9"/>
  <c r="N223" i="9"/>
  <c r="O223" i="9"/>
  <c r="M99" i="9"/>
  <c r="N99" i="9"/>
  <c r="O99" i="9"/>
  <c r="M131" i="9"/>
  <c r="N131" i="9"/>
  <c r="O131" i="9"/>
  <c r="M413" i="9"/>
  <c r="N413" i="9"/>
  <c r="O413" i="9"/>
  <c r="M662" i="9"/>
  <c r="N662" i="9"/>
  <c r="O662" i="9"/>
  <c r="M663" i="9"/>
  <c r="N663" i="9"/>
  <c r="O663" i="9"/>
  <c r="M211" i="9"/>
  <c r="N211" i="9"/>
  <c r="O211" i="9"/>
  <c r="M206" i="9"/>
  <c r="N206" i="9"/>
  <c r="O206" i="9"/>
  <c r="M664" i="9"/>
  <c r="N664" i="9"/>
  <c r="O664" i="9"/>
  <c r="M249" i="9"/>
  <c r="N249" i="9"/>
  <c r="O249" i="9"/>
  <c r="M130" i="9"/>
  <c r="N130" i="9"/>
  <c r="O130" i="9"/>
  <c r="M267" i="9"/>
  <c r="N267" i="9"/>
  <c r="O267" i="9"/>
  <c r="M296" i="9"/>
  <c r="N296" i="9"/>
  <c r="O296" i="9"/>
  <c r="M665" i="9"/>
  <c r="N665" i="9"/>
  <c r="O665" i="9"/>
  <c r="M321" i="9"/>
  <c r="N321" i="9"/>
  <c r="O321" i="9"/>
  <c r="M666" i="9"/>
  <c r="N666" i="9"/>
  <c r="O666" i="9"/>
  <c r="M352" i="9"/>
  <c r="N352" i="9"/>
  <c r="O352" i="9"/>
  <c r="M175" i="9"/>
  <c r="N175" i="9"/>
  <c r="O175" i="9"/>
  <c r="M667" i="9"/>
  <c r="N667" i="9"/>
  <c r="O667" i="9"/>
  <c r="M668" i="9"/>
  <c r="N668" i="9"/>
  <c r="O668" i="9"/>
  <c r="M371" i="9"/>
  <c r="N371" i="9"/>
  <c r="O371" i="9"/>
  <c r="M409" i="9"/>
  <c r="N409" i="9"/>
  <c r="O409" i="9"/>
  <c r="M305" i="9"/>
  <c r="N305" i="9"/>
  <c r="O305" i="9"/>
  <c r="M350" i="9"/>
  <c r="N350" i="9"/>
  <c r="O350" i="9"/>
  <c r="M669" i="9"/>
  <c r="N669" i="9"/>
  <c r="O669" i="9"/>
  <c r="M300" i="9"/>
  <c r="N300" i="9"/>
  <c r="O300" i="9"/>
  <c r="M670" i="9"/>
  <c r="N670" i="9"/>
  <c r="O670" i="9"/>
  <c r="M411" i="9"/>
  <c r="N411" i="9"/>
  <c r="O411" i="9"/>
  <c r="M671" i="9"/>
  <c r="N671" i="9"/>
  <c r="O671" i="9"/>
  <c r="M406" i="9"/>
  <c r="N406" i="9"/>
  <c r="O406" i="9"/>
  <c r="M133" i="9"/>
  <c r="N133" i="9"/>
  <c r="O133" i="9"/>
  <c r="M346" i="9"/>
  <c r="N346" i="9"/>
  <c r="O346" i="9"/>
  <c r="M416" i="9"/>
  <c r="N416" i="9"/>
  <c r="O416" i="9"/>
  <c r="M672" i="9"/>
  <c r="N672" i="9"/>
  <c r="O672" i="9"/>
  <c r="M673" i="9"/>
  <c r="N673" i="9"/>
  <c r="O673" i="9"/>
  <c r="M674" i="9"/>
  <c r="N674" i="9"/>
  <c r="O674" i="9"/>
  <c r="M383" i="9"/>
  <c r="N383" i="9"/>
  <c r="O383" i="9"/>
  <c r="M349" i="9"/>
  <c r="N349" i="9"/>
  <c r="O349" i="9"/>
  <c r="M675" i="9"/>
  <c r="N675" i="9"/>
  <c r="O675" i="9"/>
  <c r="M331" i="9"/>
  <c r="N331" i="9"/>
  <c r="O331" i="9"/>
  <c r="M676" i="9"/>
  <c r="N676" i="9"/>
  <c r="O676" i="9"/>
  <c r="M392" i="9"/>
  <c r="N392" i="9"/>
  <c r="O392" i="9"/>
  <c r="M677" i="9"/>
  <c r="N677" i="9"/>
  <c r="O677" i="9"/>
  <c r="M678" i="9"/>
  <c r="N678" i="9"/>
  <c r="O678" i="9"/>
  <c r="M679" i="9"/>
  <c r="N679" i="9"/>
  <c r="O679" i="9"/>
  <c r="M680" i="9"/>
  <c r="N680" i="9"/>
  <c r="O680" i="9"/>
  <c r="M420" i="9"/>
  <c r="N420" i="9"/>
  <c r="O420" i="9"/>
  <c r="M415" i="9"/>
  <c r="N415" i="9"/>
  <c r="O415" i="9"/>
  <c r="M681" i="9"/>
  <c r="N681" i="9"/>
  <c r="O681" i="9"/>
  <c r="M682" i="9"/>
  <c r="N682" i="9"/>
  <c r="O682" i="9"/>
  <c r="M402" i="9"/>
  <c r="N402" i="9"/>
  <c r="O402" i="9"/>
  <c r="M408" i="9"/>
  <c r="N408" i="9"/>
  <c r="O408" i="9"/>
  <c r="M683" i="9"/>
  <c r="N683" i="9"/>
  <c r="O683" i="9"/>
  <c r="M684" i="9"/>
  <c r="N684" i="9"/>
  <c r="O684" i="9"/>
  <c r="M685" i="9"/>
  <c r="N685" i="9"/>
  <c r="O685" i="9"/>
  <c r="M686" i="9"/>
  <c r="N686" i="9"/>
  <c r="O686" i="9"/>
  <c r="M419" i="9"/>
  <c r="N419" i="9"/>
  <c r="O419" i="9"/>
  <c r="M687" i="9"/>
  <c r="N687" i="9"/>
  <c r="O687" i="9"/>
  <c r="M688" i="9"/>
  <c r="N688" i="9"/>
  <c r="O688" i="9"/>
  <c r="M291" i="9"/>
  <c r="N291" i="9"/>
  <c r="O291" i="9"/>
  <c r="M395" i="9"/>
  <c r="N395" i="9"/>
  <c r="O395" i="9"/>
  <c r="M360" i="9"/>
  <c r="N360" i="9"/>
  <c r="O360" i="9"/>
  <c r="M689" i="9"/>
  <c r="N689" i="9"/>
  <c r="O689" i="9"/>
  <c r="M690" i="9"/>
  <c r="N690" i="9"/>
  <c r="O690" i="9"/>
  <c r="M401" i="9"/>
  <c r="N401" i="9"/>
  <c r="O401" i="9"/>
  <c r="M326" i="9"/>
  <c r="N326" i="9"/>
  <c r="O326" i="9"/>
  <c r="M691" i="9"/>
  <c r="N691" i="9"/>
  <c r="O691" i="9"/>
  <c r="M385" i="9"/>
  <c r="N385" i="9"/>
  <c r="O385" i="9"/>
  <c r="M692" i="9"/>
  <c r="N692" i="9"/>
  <c r="O692" i="9"/>
  <c r="M363" i="9"/>
  <c r="N363" i="9"/>
  <c r="O363" i="9"/>
  <c r="M382" i="9"/>
  <c r="N382" i="9"/>
  <c r="O382" i="9"/>
  <c r="M275" i="9"/>
  <c r="N275" i="9"/>
  <c r="O275" i="9"/>
  <c r="M693" i="9"/>
  <c r="N693" i="9"/>
  <c r="O693" i="9"/>
  <c r="M694" i="9"/>
  <c r="N694" i="9"/>
  <c r="O694" i="9"/>
  <c r="M695" i="9"/>
  <c r="N695" i="9"/>
  <c r="O695" i="9"/>
  <c r="M696" i="9"/>
  <c r="N696" i="9"/>
  <c r="O696" i="9"/>
  <c r="M359" i="9"/>
  <c r="N359" i="9"/>
  <c r="O359" i="9"/>
  <c r="M418" i="9"/>
  <c r="N418" i="9"/>
  <c r="O418" i="9"/>
  <c r="M697" i="9"/>
  <c r="N697" i="9"/>
  <c r="O697" i="9"/>
  <c r="M234" i="9"/>
  <c r="N234" i="9"/>
  <c r="O234" i="9"/>
  <c r="M375" i="9"/>
  <c r="N375" i="9"/>
  <c r="O375" i="9"/>
  <c r="M287" i="9"/>
  <c r="N287" i="9"/>
  <c r="O287" i="9"/>
  <c r="M388" i="9"/>
  <c r="N388" i="9"/>
  <c r="O388" i="9"/>
  <c r="M373" i="9"/>
  <c r="N373" i="9"/>
  <c r="O373" i="9"/>
  <c r="M698" i="9"/>
  <c r="N698" i="9"/>
  <c r="O698" i="9"/>
  <c r="M699" i="9"/>
  <c r="N699" i="9"/>
  <c r="O699" i="9"/>
  <c r="M700" i="9"/>
  <c r="N700" i="9"/>
  <c r="O700" i="9"/>
  <c r="M701" i="9"/>
  <c r="N701" i="9"/>
  <c r="O701" i="9"/>
  <c r="M702" i="9"/>
  <c r="N702" i="9"/>
  <c r="O702" i="9"/>
  <c r="M703" i="9"/>
  <c r="N703" i="9"/>
  <c r="O703" i="9"/>
  <c r="M398" i="9"/>
  <c r="N398" i="9"/>
  <c r="O398" i="9"/>
  <c r="M704" i="9"/>
  <c r="N704" i="9"/>
  <c r="O704" i="9"/>
  <c r="M705" i="9"/>
  <c r="N705" i="9"/>
  <c r="O705" i="9"/>
  <c r="M706" i="9"/>
  <c r="N706" i="9"/>
  <c r="O706" i="9"/>
  <c r="M365" i="9"/>
  <c r="N365" i="9"/>
  <c r="O365" i="9"/>
  <c r="M404" i="9"/>
  <c r="N404" i="9"/>
  <c r="O404" i="9"/>
  <c r="M707" i="9"/>
  <c r="N707" i="9"/>
  <c r="O707" i="9"/>
  <c r="M708" i="9"/>
  <c r="N708" i="9"/>
  <c r="O708" i="9"/>
  <c r="M709" i="9"/>
  <c r="N709" i="9"/>
  <c r="O709" i="9"/>
  <c r="M710" i="9"/>
  <c r="N710" i="9"/>
  <c r="O710" i="9"/>
  <c r="M711" i="9"/>
  <c r="N711" i="9"/>
  <c r="O711" i="9"/>
  <c r="M712" i="9"/>
  <c r="N712" i="9"/>
  <c r="O712" i="9"/>
  <c r="M713" i="9"/>
  <c r="N713" i="9"/>
  <c r="O713" i="9"/>
  <c r="M714" i="9"/>
  <c r="N714" i="9"/>
  <c r="O714" i="9"/>
  <c r="M715" i="9"/>
  <c r="N715" i="9"/>
  <c r="O715" i="9"/>
  <c r="M716" i="9"/>
  <c r="N716" i="9"/>
  <c r="O716" i="9"/>
  <c r="M717" i="9"/>
  <c r="N717" i="9"/>
  <c r="O717" i="9"/>
  <c r="M718" i="9"/>
  <c r="N718" i="9"/>
  <c r="O718" i="9"/>
  <c r="M719" i="9"/>
  <c r="N719" i="9"/>
  <c r="O719" i="9"/>
  <c r="M720" i="9"/>
  <c r="N720" i="9"/>
  <c r="O720" i="9"/>
  <c r="M721" i="9"/>
  <c r="N721" i="9"/>
  <c r="O721" i="9"/>
  <c r="M722" i="9"/>
  <c r="N722" i="9"/>
  <c r="O722" i="9"/>
  <c r="M203" i="9"/>
  <c r="N203" i="9"/>
  <c r="O203" i="9"/>
  <c r="M307" i="9"/>
  <c r="N307" i="9"/>
  <c r="O307" i="9"/>
  <c r="M723" i="9"/>
  <c r="N723" i="9"/>
  <c r="O723" i="9"/>
  <c r="M724" i="9"/>
  <c r="N724" i="9"/>
  <c r="O724" i="9"/>
  <c r="M725" i="9"/>
  <c r="N725" i="9"/>
  <c r="O725" i="9"/>
  <c r="M726" i="9"/>
  <c r="N726" i="9"/>
  <c r="O726" i="9"/>
  <c r="M727" i="9"/>
  <c r="N727" i="9"/>
  <c r="O727" i="9"/>
  <c r="M728" i="9"/>
  <c r="N728" i="9"/>
  <c r="O728" i="9"/>
  <c r="M729" i="9"/>
  <c r="N729" i="9"/>
  <c r="O729" i="9"/>
  <c r="M730" i="9"/>
  <c r="N730" i="9"/>
  <c r="O730" i="9"/>
  <c r="M731" i="9"/>
  <c r="N731" i="9"/>
  <c r="O731" i="9"/>
  <c r="M412" i="9"/>
  <c r="N412" i="9"/>
  <c r="O412" i="9"/>
  <c r="M732" i="9"/>
  <c r="N732" i="9"/>
  <c r="O732" i="9"/>
  <c r="M733" i="9"/>
  <c r="N733" i="9"/>
  <c r="O733" i="9"/>
  <c r="M734" i="9"/>
  <c r="N734" i="9"/>
  <c r="O734" i="9"/>
  <c r="M735" i="9"/>
  <c r="N735" i="9"/>
  <c r="O735" i="9"/>
  <c r="M736" i="9"/>
  <c r="N736" i="9"/>
  <c r="O736" i="9"/>
  <c r="M737" i="9"/>
  <c r="N737" i="9"/>
  <c r="O737" i="9"/>
  <c r="M738" i="9"/>
  <c r="N738" i="9"/>
  <c r="O738" i="9"/>
  <c r="M739" i="9"/>
  <c r="N739" i="9"/>
  <c r="O739" i="9"/>
  <c r="M740" i="9"/>
  <c r="N740" i="9"/>
  <c r="O740" i="9"/>
  <c r="M741" i="9"/>
  <c r="N741" i="9"/>
  <c r="O741" i="9"/>
  <c r="M742" i="9"/>
  <c r="N742" i="9"/>
  <c r="O742" i="9"/>
  <c r="M743" i="9"/>
  <c r="N743" i="9"/>
  <c r="O743" i="9"/>
  <c r="M744" i="9"/>
  <c r="N744" i="9"/>
  <c r="O744" i="9"/>
  <c r="M745" i="9"/>
  <c r="N745" i="9"/>
  <c r="O745" i="9"/>
  <c r="M746" i="9"/>
  <c r="N746" i="9"/>
  <c r="O746" i="9"/>
  <c r="M747" i="9"/>
  <c r="N747" i="9"/>
  <c r="O747" i="9"/>
  <c r="M748" i="9"/>
  <c r="N748" i="9"/>
  <c r="O748" i="9"/>
  <c r="M749" i="9"/>
  <c r="N749" i="9"/>
  <c r="O749" i="9"/>
  <c r="M750" i="9"/>
  <c r="N750" i="9"/>
  <c r="O750" i="9"/>
  <c r="M751" i="9"/>
  <c r="N751" i="9"/>
  <c r="O751" i="9"/>
  <c r="M752" i="9"/>
  <c r="N752" i="9"/>
  <c r="O752" i="9"/>
  <c r="M753" i="9"/>
  <c r="N753" i="9"/>
  <c r="O753" i="9"/>
  <c r="M754" i="9"/>
  <c r="N754" i="9"/>
  <c r="O754" i="9"/>
  <c r="M755" i="9"/>
  <c r="N755" i="9"/>
  <c r="O755" i="9"/>
  <c r="M298" i="9"/>
  <c r="N298" i="9"/>
  <c r="O298" i="9"/>
  <c r="M756" i="9"/>
  <c r="N756" i="9"/>
  <c r="O756" i="9"/>
  <c r="M757" i="9"/>
  <c r="N757" i="9"/>
  <c r="O757" i="9"/>
  <c r="M758" i="9"/>
  <c r="N758" i="9"/>
  <c r="O758" i="9"/>
  <c r="M759" i="9"/>
  <c r="N759" i="9"/>
  <c r="O759" i="9"/>
  <c r="M760" i="9"/>
  <c r="N760" i="9"/>
  <c r="O760" i="9"/>
  <c r="O313" i="9"/>
  <c r="N313" i="9"/>
  <c r="M313" i="9"/>
  <c r="L313" i="9"/>
  <c r="K425" i="9"/>
  <c r="L425" i="9"/>
  <c r="K330" i="9"/>
  <c r="L330" i="9"/>
  <c r="K426" i="9"/>
  <c r="L426" i="9"/>
  <c r="K427" i="9"/>
  <c r="L427" i="9"/>
  <c r="K428" i="9"/>
  <c r="L428" i="9"/>
  <c r="K13" i="9"/>
  <c r="L13" i="9"/>
  <c r="K429" i="9"/>
  <c r="L429" i="9"/>
  <c r="K430" i="9"/>
  <c r="L430" i="9"/>
  <c r="K285" i="9"/>
  <c r="L285" i="9"/>
  <c r="K380" i="9"/>
  <c r="L380" i="9"/>
  <c r="K204" i="9"/>
  <c r="L204" i="9"/>
  <c r="K431" i="9"/>
  <c r="L431" i="9"/>
  <c r="K432" i="9"/>
  <c r="L432" i="9"/>
  <c r="K433" i="9"/>
  <c r="L433" i="9"/>
  <c r="K434" i="9"/>
  <c r="L434" i="9"/>
  <c r="K435" i="9"/>
  <c r="L435" i="9"/>
  <c r="K252" i="9"/>
  <c r="L252" i="9"/>
  <c r="K436" i="9"/>
  <c r="L436" i="9"/>
  <c r="K251" i="9"/>
  <c r="L251" i="9"/>
  <c r="K27" i="9"/>
  <c r="L27" i="9"/>
  <c r="K437" i="9"/>
  <c r="L437" i="9"/>
  <c r="K438" i="9"/>
  <c r="L438" i="9"/>
  <c r="K439" i="9"/>
  <c r="L439" i="9"/>
  <c r="K171" i="9"/>
  <c r="L171" i="9"/>
  <c r="K269" i="9"/>
  <c r="L269" i="9"/>
  <c r="K56" i="9"/>
  <c r="L56" i="9"/>
  <c r="K440" i="9"/>
  <c r="L440" i="9"/>
  <c r="K441" i="9"/>
  <c r="L441" i="9"/>
  <c r="K442" i="9"/>
  <c r="L442" i="9"/>
  <c r="K74" i="9"/>
  <c r="L74" i="9"/>
  <c r="K157" i="9"/>
  <c r="L157" i="9"/>
  <c r="K443" i="9"/>
  <c r="L443" i="9"/>
  <c r="K299" i="9"/>
  <c r="L299" i="9"/>
  <c r="K162" i="9"/>
  <c r="L162" i="9"/>
  <c r="K18" i="9"/>
  <c r="L18" i="9"/>
  <c r="K100" i="9"/>
  <c r="L100" i="9"/>
  <c r="K93" i="9"/>
  <c r="L93" i="9"/>
  <c r="K165" i="9"/>
  <c r="L165" i="9"/>
  <c r="K444" i="9"/>
  <c r="L444" i="9"/>
  <c r="K54" i="9"/>
  <c r="L54" i="9"/>
  <c r="K109" i="9"/>
  <c r="L109" i="9"/>
  <c r="K250" i="9"/>
  <c r="L250" i="9"/>
  <c r="K445" i="9"/>
  <c r="L445" i="9"/>
  <c r="K446" i="9"/>
  <c r="L446" i="9"/>
  <c r="K177" i="9"/>
  <c r="L177" i="9"/>
  <c r="K447" i="9"/>
  <c r="L447" i="9"/>
  <c r="K328" i="9"/>
  <c r="L328" i="9"/>
  <c r="K448" i="9"/>
  <c r="L448" i="9"/>
  <c r="K366" i="9"/>
  <c r="L366" i="9"/>
  <c r="K449" i="9"/>
  <c r="L449" i="9"/>
  <c r="K117" i="9"/>
  <c r="L117" i="9"/>
  <c r="K286" i="9"/>
  <c r="L286" i="9"/>
  <c r="K77" i="9"/>
  <c r="L77" i="9"/>
  <c r="K450" i="9"/>
  <c r="L450" i="9"/>
  <c r="K38" i="9"/>
  <c r="L38" i="9"/>
  <c r="K25" i="9"/>
  <c r="L25" i="9"/>
  <c r="K53" i="9"/>
  <c r="L53" i="9"/>
  <c r="K213" i="9"/>
  <c r="L213" i="9"/>
  <c r="K181" i="9"/>
  <c r="L181" i="9"/>
  <c r="K76" i="9"/>
  <c r="L76" i="9"/>
  <c r="K451" i="9"/>
  <c r="L451" i="9"/>
  <c r="K318" i="9"/>
  <c r="L318" i="9"/>
  <c r="K170" i="9"/>
  <c r="L170" i="9"/>
  <c r="K311" i="9"/>
  <c r="L311" i="9"/>
  <c r="K397" i="9"/>
  <c r="L397" i="9"/>
  <c r="K113" i="9"/>
  <c r="L113" i="9"/>
  <c r="K189" i="9"/>
  <c r="L189" i="9"/>
  <c r="K201" i="9"/>
  <c r="L201" i="9"/>
  <c r="K129" i="9"/>
  <c r="L129" i="9"/>
  <c r="K112" i="9"/>
  <c r="L112" i="9"/>
  <c r="K58" i="9"/>
  <c r="L58" i="9"/>
  <c r="K2" i="9"/>
  <c r="L2" i="9"/>
  <c r="K29" i="9"/>
  <c r="L29" i="9"/>
  <c r="K17" i="9"/>
  <c r="L17" i="9"/>
  <c r="K87" i="9"/>
  <c r="L87" i="9"/>
  <c r="K284" i="9"/>
  <c r="L284" i="9"/>
  <c r="K14" i="9"/>
  <c r="L14" i="9"/>
  <c r="K75" i="9"/>
  <c r="L75" i="9"/>
  <c r="K452" i="9"/>
  <c r="L452" i="9"/>
  <c r="K280" i="9"/>
  <c r="L280" i="9"/>
  <c r="K343" i="9"/>
  <c r="L343" i="9"/>
  <c r="K333" i="9"/>
  <c r="L333" i="9"/>
  <c r="K453" i="9"/>
  <c r="L453" i="9"/>
  <c r="K454" i="9"/>
  <c r="L454" i="9"/>
  <c r="K455" i="9"/>
  <c r="L455" i="9"/>
  <c r="K128" i="9"/>
  <c r="L128" i="9"/>
  <c r="K153" i="9"/>
  <c r="L153" i="9"/>
  <c r="K151" i="9"/>
  <c r="L151" i="9"/>
  <c r="K150" i="9"/>
  <c r="L150" i="9"/>
  <c r="K290" i="9"/>
  <c r="L290" i="9"/>
  <c r="K456" i="9"/>
  <c r="L456" i="9"/>
  <c r="K246" i="9"/>
  <c r="L246" i="9"/>
  <c r="K185" i="9"/>
  <c r="L185" i="9"/>
  <c r="K457" i="9"/>
  <c r="L457" i="9"/>
  <c r="K458" i="9"/>
  <c r="L458" i="9"/>
  <c r="K216" i="9"/>
  <c r="L216" i="9"/>
  <c r="K61" i="9"/>
  <c r="L61" i="9"/>
  <c r="K3" i="9"/>
  <c r="L3" i="9"/>
  <c r="K337" i="9"/>
  <c r="L337" i="9"/>
  <c r="K329" i="9"/>
  <c r="L329" i="9"/>
  <c r="K64" i="9"/>
  <c r="L64" i="9"/>
  <c r="K193" i="9"/>
  <c r="L193" i="9"/>
  <c r="K459" i="9"/>
  <c r="L459" i="9"/>
  <c r="K460" i="9"/>
  <c r="L460" i="9"/>
  <c r="K83" i="9"/>
  <c r="L83" i="9"/>
  <c r="K101" i="9"/>
  <c r="L101" i="9"/>
  <c r="K461" i="9"/>
  <c r="L461" i="9"/>
  <c r="K229" i="9"/>
  <c r="L229" i="9"/>
  <c r="K462" i="9"/>
  <c r="L462" i="9"/>
  <c r="K10" i="9"/>
  <c r="L10" i="9"/>
  <c r="K85" i="9"/>
  <c r="L85" i="9"/>
  <c r="K123" i="9"/>
  <c r="L123" i="9"/>
  <c r="K358" i="9"/>
  <c r="L358" i="9"/>
  <c r="K295" i="9"/>
  <c r="L295" i="9"/>
  <c r="K8" i="9"/>
  <c r="L8" i="9"/>
  <c r="K463" i="9"/>
  <c r="L463" i="9"/>
  <c r="K115" i="9"/>
  <c r="L115" i="9"/>
  <c r="K168" i="9"/>
  <c r="L168" i="9"/>
  <c r="K50" i="9"/>
  <c r="L50" i="9"/>
  <c r="K6" i="9"/>
  <c r="L6" i="9"/>
  <c r="K24" i="9"/>
  <c r="L24" i="9"/>
  <c r="K338" i="9"/>
  <c r="L338" i="9"/>
  <c r="K319" i="9"/>
  <c r="L319" i="9"/>
  <c r="K51" i="9"/>
  <c r="L51" i="9"/>
  <c r="K464" i="9"/>
  <c r="L464" i="9"/>
  <c r="K465" i="9"/>
  <c r="L465" i="9"/>
  <c r="K289" i="9"/>
  <c r="L289" i="9"/>
  <c r="K262" i="9"/>
  <c r="L262" i="9"/>
  <c r="K11" i="9"/>
  <c r="L11" i="9"/>
  <c r="K55" i="9"/>
  <c r="L55" i="9"/>
  <c r="K414" i="9"/>
  <c r="L414" i="9"/>
  <c r="K466" i="9"/>
  <c r="L466" i="9"/>
  <c r="K110" i="9"/>
  <c r="L110" i="9"/>
  <c r="K243" i="9"/>
  <c r="L243" i="9"/>
  <c r="K111" i="9"/>
  <c r="L111" i="9"/>
  <c r="K467" i="9"/>
  <c r="L467" i="9"/>
  <c r="K231" i="9"/>
  <c r="L231" i="9"/>
  <c r="K7" i="9"/>
  <c r="L7" i="9"/>
  <c r="K327" i="9"/>
  <c r="L327" i="9"/>
  <c r="K16" i="9"/>
  <c r="L16" i="9"/>
  <c r="K468" i="9"/>
  <c r="L468" i="9"/>
  <c r="K4" i="9"/>
  <c r="L4" i="9"/>
  <c r="K88" i="9"/>
  <c r="L88" i="9"/>
  <c r="K144" i="9"/>
  <c r="L144" i="9"/>
  <c r="K12" i="9"/>
  <c r="L12" i="9"/>
  <c r="K247" i="9"/>
  <c r="L247" i="9"/>
  <c r="K224" i="9"/>
  <c r="L224" i="9"/>
  <c r="K49" i="9"/>
  <c r="L49" i="9"/>
  <c r="K421" i="9"/>
  <c r="L421" i="9"/>
  <c r="K263" i="9"/>
  <c r="L263" i="9"/>
  <c r="K469" i="9"/>
  <c r="L469" i="9"/>
  <c r="K78" i="9"/>
  <c r="L78" i="9"/>
  <c r="K470" i="9"/>
  <c r="L470" i="9"/>
  <c r="K471" i="9"/>
  <c r="L471" i="9"/>
  <c r="K94" i="9"/>
  <c r="L94" i="9"/>
  <c r="K108" i="9"/>
  <c r="L108" i="9"/>
  <c r="K80" i="9"/>
  <c r="L80" i="9"/>
  <c r="K63" i="9"/>
  <c r="L63" i="9"/>
  <c r="K70" i="9"/>
  <c r="L70" i="9"/>
  <c r="K297" i="9"/>
  <c r="L297" i="9"/>
  <c r="K472" i="9"/>
  <c r="L472" i="9"/>
  <c r="K306" i="9"/>
  <c r="L306" i="9"/>
  <c r="K164" i="9"/>
  <c r="L164" i="9"/>
  <c r="K473" i="9"/>
  <c r="L473" i="9"/>
  <c r="K208" i="9"/>
  <c r="L208" i="9"/>
  <c r="K98" i="9"/>
  <c r="L98" i="9"/>
  <c r="K474" i="9"/>
  <c r="L474" i="9"/>
  <c r="K475" i="9"/>
  <c r="L475" i="9"/>
  <c r="K476" i="9"/>
  <c r="L476" i="9"/>
  <c r="K194" i="9"/>
  <c r="L194" i="9"/>
  <c r="K288" i="9"/>
  <c r="L288" i="9"/>
  <c r="K107" i="9"/>
  <c r="L107" i="9"/>
  <c r="K198" i="9"/>
  <c r="L198" i="9"/>
  <c r="K273" i="9"/>
  <c r="L273" i="9"/>
  <c r="K217" i="9"/>
  <c r="L217" i="9"/>
  <c r="K477" i="9"/>
  <c r="L477" i="9"/>
  <c r="K244" i="9"/>
  <c r="L244" i="9"/>
  <c r="K274" i="9"/>
  <c r="L274" i="9"/>
  <c r="K141" i="9"/>
  <c r="L141" i="9"/>
  <c r="K22" i="9"/>
  <c r="L22" i="9"/>
  <c r="K89" i="9"/>
  <c r="L89" i="9"/>
  <c r="K197" i="9"/>
  <c r="L197" i="9"/>
  <c r="K209" i="9"/>
  <c r="L209" i="9"/>
  <c r="K228" i="9"/>
  <c r="L228" i="9"/>
  <c r="K241" i="9"/>
  <c r="L241" i="9"/>
  <c r="K238" i="9"/>
  <c r="L238" i="9"/>
  <c r="K478" i="9"/>
  <c r="L478" i="9"/>
  <c r="K479" i="9"/>
  <c r="L479" i="9"/>
  <c r="K79" i="9"/>
  <c r="L79" i="9"/>
  <c r="K261" i="9"/>
  <c r="L261" i="9"/>
  <c r="K480" i="9"/>
  <c r="L480" i="9"/>
  <c r="K342" i="9"/>
  <c r="L342" i="9"/>
  <c r="K277" i="9"/>
  <c r="L277" i="9"/>
  <c r="K481" i="9"/>
  <c r="L481" i="9"/>
  <c r="K202" i="9"/>
  <c r="L202" i="9"/>
  <c r="K320" i="9"/>
  <c r="L320" i="9"/>
  <c r="K42" i="9"/>
  <c r="L42" i="9"/>
  <c r="K253" i="9"/>
  <c r="L253" i="9"/>
  <c r="K482" i="9"/>
  <c r="L482" i="9"/>
  <c r="K136" i="9"/>
  <c r="L136" i="9"/>
  <c r="K351" i="9"/>
  <c r="L351" i="9"/>
  <c r="K308" i="9"/>
  <c r="L308" i="9"/>
  <c r="K483" i="9"/>
  <c r="L483" i="9"/>
  <c r="K30" i="9"/>
  <c r="L30" i="9"/>
  <c r="K59" i="9"/>
  <c r="L59" i="9"/>
  <c r="K20" i="9"/>
  <c r="L20" i="9"/>
  <c r="K120" i="9"/>
  <c r="L120" i="9"/>
  <c r="K484" i="9"/>
  <c r="L484" i="9"/>
  <c r="K48" i="9"/>
  <c r="L48" i="9"/>
  <c r="K146" i="9"/>
  <c r="L146" i="9"/>
  <c r="K322" i="9"/>
  <c r="L322" i="9"/>
  <c r="K69" i="9"/>
  <c r="L69" i="9"/>
  <c r="K210" i="9"/>
  <c r="L210" i="9"/>
  <c r="K95" i="9"/>
  <c r="L95" i="9"/>
  <c r="K32" i="9"/>
  <c r="L32" i="9"/>
  <c r="K96" i="9"/>
  <c r="L96" i="9"/>
  <c r="K485" i="9"/>
  <c r="L485" i="9"/>
  <c r="K132" i="9"/>
  <c r="L132" i="9"/>
  <c r="K264" i="9"/>
  <c r="L264" i="9"/>
  <c r="K147" i="9"/>
  <c r="L147" i="9"/>
  <c r="K90" i="9"/>
  <c r="L90" i="9"/>
  <c r="K81" i="9"/>
  <c r="L81" i="9"/>
  <c r="K60" i="9"/>
  <c r="L60" i="9"/>
  <c r="K486" i="9"/>
  <c r="L486" i="9"/>
  <c r="K226" i="9"/>
  <c r="L226" i="9"/>
  <c r="K116" i="9"/>
  <c r="L116" i="9"/>
  <c r="K82" i="9"/>
  <c r="L82" i="9"/>
  <c r="K239" i="9"/>
  <c r="L239" i="9"/>
  <c r="K142" i="9"/>
  <c r="L142" i="9"/>
  <c r="K45" i="9"/>
  <c r="L45" i="9"/>
  <c r="K487" i="9"/>
  <c r="L487" i="9"/>
  <c r="K279" i="9"/>
  <c r="L279" i="9"/>
  <c r="K114" i="9"/>
  <c r="L114" i="9"/>
  <c r="K387" i="9"/>
  <c r="L387" i="9"/>
  <c r="K488" i="9"/>
  <c r="L488" i="9"/>
  <c r="K309" i="9"/>
  <c r="L309" i="9"/>
  <c r="K489" i="9"/>
  <c r="L489" i="9"/>
  <c r="K312" i="9"/>
  <c r="L312" i="9"/>
  <c r="K102" i="9"/>
  <c r="L102" i="9"/>
  <c r="K424" i="9"/>
  <c r="L424" i="9"/>
  <c r="K152" i="9"/>
  <c r="L152" i="9"/>
  <c r="K255" i="9"/>
  <c r="L255" i="9"/>
  <c r="K316" i="9"/>
  <c r="L316" i="9"/>
  <c r="K490" i="9"/>
  <c r="L490" i="9"/>
  <c r="K491" i="9"/>
  <c r="L491" i="9"/>
  <c r="K9" i="9"/>
  <c r="L9" i="9"/>
  <c r="K35" i="9"/>
  <c r="L35" i="9"/>
  <c r="K225" i="9"/>
  <c r="L225" i="9"/>
  <c r="K44" i="9"/>
  <c r="L44" i="9"/>
  <c r="K188" i="9"/>
  <c r="L188" i="9"/>
  <c r="K134" i="9"/>
  <c r="L134" i="9"/>
  <c r="K221" i="9"/>
  <c r="L221" i="9"/>
  <c r="K372" i="9"/>
  <c r="L372" i="9"/>
  <c r="K195" i="9"/>
  <c r="L195" i="9"/>
  <c r="K106" i="9"/>
  <c r="L106" i="9"/>
  <c r="K52" i="9"/>
  <c r="L52" i="9"/>
  <c r="K230" i="9"/>
  <c r="L230" i="9"/>
  <c r="K26" i="9"/>
  <c r="L26" i="9"/>
  <c r="K492" i="9"/>
  <c r="L492" i="9"/>
  <c r="K103" i="9"/>
  <c r="L103" i="9"/>
  <c r="K46" i="9"/>
  <c r="L46" i="9"/>
  <c r="K493" i="9"/>
  <c r="L493" i="9"/>
  <c r="K173" i="9"/>
  <c r="L173" i="9"/>
  <c r="K494" i="9"/>
  <c r="L494" i="9"/>
  <c r="K143" i="9"/>
  <c r="L143" i="9"/>
  <c r="K180" i="9"/>
  <c r="L180" i="9"/>
  <c r="K215" i="9"/>
  <c r="L215" i="9"/>
  <c r="K495" i="9"/>
  <c r="L495" i="9"/>
  <c r="K125" i="9"/>
  <c r="L125" i="9"/>
  <c r="K254" i="9"/>
  <c r="L254" i="9"/>
  <c r="K167" i="9"/>
  <c r="L167" i="9"/>
  <c r="K118" i="9"/>
  <c r="L118" i="9"/>
  <c r="K317" i="9"/>
  <c r="L317" i="9"/>
  <c r="K126" i="9"/>
  <c r="L126" i="9"/>
  <c r="K72" i="9"/>
  <c r="L72" i="9"/>
  <c r="K257" i="9"/>
  <c r="L257" i="9"/>
  <c r="K496" i="9"/>
  <c r="L496" i="9"/>
  <c r="K145" i="9"/>
  <c r="L145" i="9"/>
  <c r="K497" i="9"/>
  <c r="L497" i="9"/>
  <c r="K294" i="9"/>
  <c r="L294" i="9"/>
  <c r="K498" i="9"/>
  <c r="L498" i="9"/>
  <c r="K499" i="9"/>
  <c r="L499" i="9"/>
  <c r="K232" i="9"/>
  <c r="L232" i="9"/>
  <c r="K500" i="9"/>
  <c r="L500" i="9"/>
  <c r="K501" i="9"/>
  <c r="L501" i="9"/>
  <c r="K396" i="9"/>
  <c r="L396" i="9"/>
  <c r="K502" i="9"/>
  <c r="L502" i="9"/>
  <c r="K233" i="9"/>
  <c r="L233" i="9"/>
  <c r="K258" i="9"/>
  <c r="L258" i="9"/>
  <c r="K310" i="9"/>
  <c r="L310" i="9"/>
  <c r="K503" i="9"/>
  <c r="L503" i="9"/>
  <c r="K47" i="9"/>
  <c r="L47" i="9"/>
  <c r="K33" i="9"/>
  <c r="L33" i="9"/>
  <c r="K65" i="9"/>
  <c r="L65" i="9"/>
  <c r="K504" i="9"/>
  <c r="L504" i="9"/>
  <c r="K122" i="9"/>
  <c r="L122" i="9"/>
  <c r="K41" i="9"/>
  <c r="L41" i="9"/>
  <c r="K39" i="9"/>
  <c r="L39" i="9"/>
  <c r="K214" i="9"/>
  <c r="L214" i="9"/>
  <c r="K292" i="9"/>
  <c r="L292" i="9"/>
  <c r="K348" i="9"/>
  <c r="L348" i="9"/>
  <c r="K40" i="9"/>
  <c r="L40" i="9"/>
  <c r="K86" i="9"/>
  <c r="L86" i="9"/>
  <c r="K378" i="9"/>
  <c r="L378" i="9"/>
  <c r="K505" i="9"/>
  <c r="L505" i="9"/>
  <c r="K506" i="9"/>
  <c r="L506" i="9"/>
  <c r="K507" i="9"/>
  <c r="L507" i="9"/>
  <c r="K266" i="9"/>
  <c r="L266" i="9"/>
  <c r="K140" i="9"/>
  <c r="L140" i="9"/>
  <c r="K219" i="9"/>
  <c r="L219" i="9"/>
  <c r="K508" i="9"/>
  <c r="L508" i="9"/>
  <c r="K324" i="9"/>
  <c r="L324" i="9"/>
  <c r="K509" i="9"/>
  <c r="L509" i="9"/>
  <c r="K207" i="9"/>
  <c r="L207" i="9"/>
  <c r="K31" i="9"/>
  <c r="L31" i="9"/>
  <c r="K276" i="9"/>
  <c r="L276" i="9"/>
  <c r="K97" i="9"/>
  <c r="L97" i="9"/>
  <c r="K227" i="9"/>
  <c r="L227" i="9"/>
  <c r="K510" i="9"/>
  <c r="L510" i="9"/>
  <c r="K158" i="9"/>
  <c r="L158" i="9"/>
  <c r="K403" i="9"/>
  <c r="L403" i="9"/>
  <c r="K511" i="9"/>
  <c r="L511" i="9"/>
  <c r="K28" i="9"/>
  <c r="L28" i="9"/>
  <c r="K242" i="9"/>
  <c r="L242" i="9"/>
  <c r="K512" i="9"/>
  <c r="L512" i="9"/>
  <c r="K513" i="9"/>
  <c r="L513" i="9"/>
  <c r="K514" i="9"/>
  <c r="L514" i="9"/>
  <c r="K139" i="9"/>
  <c r="L139" i="9"/>
  <c r="K368" i="9"/>
  <c r="L368" i="9"/>
  <c r="K515" i="9"/>
  <c r="L515" i="9"/>
  <c r="K347" i="9"/>
  <c r="L347" i="9"/>
  <c r="K516" i="9"/>
  <c r="L516" i="9"/>
  <c r="K517" i="9"/>
  <c r="L517" i="9"/>
  <c r="K235" i="9"/>
  <c r="L235" i="9"/>
  <c r="K302" i="9"/>
  <c r="L302" i="9"/>
  <c r="K518" i="9"/>
  <c r="L518" i="9"/>
  <c r="K519" i="9"/>
  <c r="L519" i="9"/>
  <c r="K520" i="9"/>
  <c r="L520" i="9"/>
  <c r="K521" i="9"/>
  <c r="L521" i="9"/>
  <c r="K522" i="9"/>
  <c r="L522" i="9"/>
  <c r="K523" i="9"/>
  <c r="L523" i="9"/>
  <c r="K524" i="9"/>
  <c r="L524" i="9"/>
  <c r="K525" i="9"/>
  <c r="L525" i="9"/>
  <c r="K526" i="9"/>
  <c r="L526" i="9"/>
  <c r="K334" i="9"/>
  <c r="L334" i="9"/>
  <c r="K155" i="9"/>
  <c r="L155" i="9"/>
  <c r="K21" i="9"/>
  <c r="L21" i="9"/>
  <c r="K527" i="9"/>
  <c r="L527" i="9"/>
  <c r="K528" i="9"/>
  <c r="L528" i="9"/>
  <c r="K172" i="9"/>
  <c r="L172" i="9"/>
  <c r="K529" i="9"/>
  <c r="L529" i="9"/>
  <c r="K530" i="9"/>
  <c r="L530" i="9"/>
  <c r="K531" i="9"/>
  <c r="L531" i="9"/>
  <c r="K532" i="9"/>
  <c r="L532" i="9"/>
  <c r="K533" i="9"/>
  <c r="L533" i="9"/>
  <c r="K534" i="9"/>
  <c r="L534" i="9"/>
  <c r="K196" i="9"/>
  <c r="L196" i="9"/>
  <c r="K314" i="9"/>
  <c r="L314" i="9"/>
  <c r="K336" i="9"/>
  <c r="L336" i="9"/>
  <c r="K156" i="9"/>
  <c r="L156" i="9"/>
  <c r="K57" i="9"/>
  <c r="L57" i="9"/>
  <c r="K43" i="9"/>
  <c r="L43" i="9"/>
  <c r="K535" i="9"/>
  <c r="L535" i="9"/>
  <c r="K92" i="9"/>
  <c r="L92" i="9"/>
  <c r="K23" i="9"/>
  <c r="L23" i="9"/>
  <c r="K67" i="9"/>
  <c r="L67" i="9"/>
  <c r="K91" i="9"/>
  <c r="L91" i="9"/>
  <c r="K332" i="9"/>
  <c r="L332" i="9"/>
  <c r="K186" i="9"/>
  <c r="L186" i="9"/>
  <c r="K191" i="9"/>
  <c r="L191" i="9"/>
  <c r="K73" i="9"/>
  <c r="L73" i="9"/>
  <c r="K34" i="9"/>
  <c r="L34" i="9"/>
  <c r="K62" i="9"/>
  <c r="L62" i="9"/>
  <c r="K339" i="9"/>
  <c r="L339" i="9"/>
  <c r="K390" i="9"/>
  <c r="L390" i="9"/>
  <c r="K376" i="9"/>
  <c r="L376" i="9"/>
  <c r="K536" i="9"/>
  <c r="L536" i="9"/>
  <c r="K37" i="9"/>
  <c r="L37" i="9"/>
  <c r="K344" i="9"/>
  <c r="L344" i="9"/>
  <c r="K260" i="9"/>
  <c r="L260" i="9"/>
  <c r="K199" i="9"/>
  <c r="L199" i="9"/>
  <c r="K537" i="9"/>
  <c r="L537" i="9"/>
  <c r="K538" i="9"/>
  <c r="L538" i="9"/>
  <c r="K539" i="9"/>
  <c r="L539" i="9"/>
  <c r="K370" i="9"/>
  <c r="L370" i="9"/>
  <c r="K187" i="9"/>
  <c r="L187" i="9"/>
  <c r="K355" i="9"/>
  <c r="L355" i="9"/>
  <c r="K137" i="9"/>
  <c r="L137" i="9"/>
  <c r="K68" i="9"/>
  <c r="L68" i="9"/>
  <c r="K218" i="9"/>
  <c r="L218" i="9"/>
  <c r="K540" i="9"/>
  <c r="L540" i="9"/>
  <c r="K541" i="9"/>
  <c r="L541" i="9"/>
  <c r="K542" i="9"/>
  <c r="L542" i="9"/>
  <c r="K543" i="9"/>
  <c r="L543" i="9"/>
  <c r="K423" i="9"/>
  <c r="L423" i="9"/>
  <c r="K361" i="9"/>
  <c r="L361" i="9"/>
  <c r="K341" i="9"/>
  <c r="L341" i="9"/>
  <c r="K544" i="9"/>
  <c r="L544" i="9"/>
  <c r="K237" i="9"/>
  <c r="L237" i="9"/>
  <c r="K545" i="9"/>
  <c r="L545" i="9"/>
  <c r="K71" i="9"/>
  <c r="L71" i="9"/>
  <c r="K245" i="9"/>
  <c r="L245" i="9"/>
  <c r="K325" i="9"/>
  <c r="L325" i="9"/>
  <c r="K104" i="9"/>
  <c r="L104" i="9"/>
  <c r="K259" i="9"/>
  <c r="L259" i="9"/>
  <c r="K546" i="9"/>
  <c r="L546" i="9"/>
  <c r="K547" i="9"/>
  <c r="L547" i="9"/>
  <c r="K417" i="9"/>
  <c r="L417" i="9"/>
  <c r="K548" i="9"/>
  <c r="L548" i="9"/>
  <c r="K236" i="9"/>
  <c r="L236" i="9"/>
  <c r="K222" i="9"/>
  <c r="L222" i="9"/>
  <c r="K549" i="9"/>
  <c r="L549" i="9"/>
  <c r="K410" i="9"/>
  <c r="L410" i="9"/>
  <c r="K550" i="9"/>
  <c r="L550" i="9"/>
  <c r="K551" i="9"/>
  <c r="L551" i="9"/>
  <c r="K163" i="9"/>
  <c r="L163" i="9"/>
  <c r="K552" i="9"/>
  <c r="L552" i="9"/>
  <c r="K367" i="9"/>
  <c r="L367" i="9"/>
  <c r="K553" i="9"/>
  <c r="L553" i="9"/>
  <c r="K554" i="9"/>
  <c r="L554" i="9"/>
  <c r="K555" i="9"/>
  <c r="L555" i="9"/>
  <c r="K138" i="9"/>
  <c r="L138" i="9"/>
  <c r="K323" i="9"/>
  <c r="L323" i="9"/>
  <c r="K265" i="9"/>
  <c r="L265" i="9"/>
  <c r="K556" i="9"/>
  <c r="L556" i="9"/>
  <c r="K393" i="9"/>
  <c r="L393" i="9"/>
  <c r="K315" i="9"/>
  <c r="L315" i="9"/>
  <c r="K364" i="9"/>
  <c r="L364" i="9"/>
  <c r="K178" i="9"/>
  <c r="L178" i="9"/>
  <c r="K557" i="9"/>
  <c r="L557" i="9"/>
  <c r="K558" i="9"/>
  <c r="L558" i="9"/>
  <c r="K559" i="9"/>
  <c r="L559" i="9"/>
  <c r="K560" i="9"/>
  <c r="L560" i="9"/>
  <c r="K369" i="9"/>
  <c r="L369" i="9"/>
  <c r="K561" i="9"/>
  <c r="L561" i="9"/>
  <c r="K562" i="9"/>
  <c r="L562" i="9"/>
  <c r="K563" i="9"/>
  <c r="L563" i="9"/>
  <c r="K564" i="9"/>
  <c r="L564" i="9"/>
  <c r="K565" i="9"/>
  <c r="L565" i="9"/>
  <c r="K566" i="9"/>
  <c r="L566" i="9"/>
  <c r="K567" i="9"/>
  <c r="L567" i="9"/>
  <c r="K568" i="9"/>
  <c r="L568" i="9"/>
  <c r="K569" i="9"/>
  <c r="L569" i="9"/>
  <c r="K19" i="9"/>
  <c r="L19" i="9"/>
  <c r="K190" i="9"/>
  <c r="L190" i="9"/>
  <c r="K5" i="9"/>
  <c r="L5" i="9"/>
  <c r="K119" i="9"/>
  <c r="L119" i="9"/>
  <c r="K15" i="9"/>
  <c r="L15" i="9"/>
  <c r="K301" i="9"/>
  <c r="L301" i="9"/>
  <c r="K166" i="9"/>
  <c r="L166" i="9"/>
  <c r="K124" i="9"/>
  <c r="L124" i="9"/>
  <c r="K240" i="9"/>
  <c r="L240" i="9"/>
  <c r="K220" i="9"/>
  <c r="L220" i="9"/>
  <c r="K84" i="9"/>
  <c r="L84" i="9"/>
  <c r="K179" i="9"/>
  <c r="L179" i="9"/>
  <c r="K303" i="9"/>
  <c r="L303" i="9"/>
  <c r="K362" i="9"/>
  <c r="L362" i="9"/>
  <c r="K570" i="9"/>
  <c r="L570" i="9"/>
  <c r="K571" i="9"/>
  <c r="L571" i="9"/>
  <c r="K192" i="9"/>
  <c r="L192" i="9"/>
  <c r="K399" i="9"/>
  <c r="L399" i="9"/>
  <c r="K161" i="9"/>
  <c r="L161" i="9"/>
  <c r="K169" i="9"/>
  <c r="L169" i="9"/>
  <c r="K268" i="9"/>
  <c r="L268" i="9"/>
  <c r="K293" i="9"/>
  <c r="L293" i="9"/>
  <c r="K127" i="9"/>
  <c r="L127" i="9"/>
  <c r="K184" i="9"/>
  <c r="L184" i="9"/>
  <c r="K121" i="9"/>
  <c r="L121" i="9"/>
  <c r="K205" i="9"/>
  <c r="L205" i="9"/>
  <c r="K200" i="9"/>
  <c r="L200" i="9"/>
  <c r="K572" i="9"/>
  <c r="L572" i="9"/>
  <c r="K304" i="9"/>
  <c r="L304" i="9"/>
  <c r="K248" i="9"/>
  <c r="L248" i="9"/>
  <c r="K386" i="9"/>
  <c r="L386" i="9"/>
  <c r="K212" i="9"/>
  <c r="L212" i="9"/>
  <c r="K278" i="9"/>
  <c r="L278" i="9"/>
  <c r="K36" i="9"/>
  <c r="L36" i="9"/>
  <c r="K391" i="9"/>
  <c r="L391" i="9"/>
  <c r="K135" i="9"/>
  <c r="L135" i="9"/>
  <c r="K357" i="9"/>
  <c r="L357" i="9"/>
  <c r="K422" i="9"/>
  <c r="L422" i="9"/>
  <c r="K271" i="9"/>
  <c r="L271" i="9"/>
  <c r="K356" i="9"/>
  <c r="L356" i="9"/>
  <c r="K400" i="9"/>
  <c r="L400" i="9"/>
  <c r="K573" i="9"/>
  <c r="L573" i="9"/>
  <c r="K340" i="9"/>
  <c r="L340" i="9"/>
  <c r="K574" i="9"/>
  <c r="L574" i="9"/>
  <c r="K183" i="9"/>
  <c r="L183" i="9"/>
  <c r="K282" i="9"/>
  <c r="L282" i="9"/>
  <c r="K575" i="9"/>
  <c r="L575" i="9"/>
  <c r="K272" i="9"/>
  <c r="L272" i="9"/>
  <c r="K353" i="9"/>
  <c r="L353" i="9"/>
  <c r="K374" i="9"/>
  <c r="L374" i="9"/>
  <c r="K576" i="9"/>
  <c r="L576" i="9"/>
  <c r="K577" i="9"/>
  <c r="L577" i="9"/>
  <c r="K405" i="9"/>
  <c r="L405" i="9"/>
  <c r="K354" i="9"/>
  <c r="L354" i="9"/>
  <c r="K578" i="9"/>
  <c r="L578" i="9"/>
  <c r="K579" i="9"/>
  <c r="L579" i="9"/>
  <c r="K580" i="9"/>
  <c r="L580" i="9"/>
  <c r="K581" i="9"/>
  <c r="L581" i="9"/>
  <c r="K582" i="9"/>
  <c r="L582" i="9"/>
  <c r="K407" i="9"/>
  <c r="L407" i="9"/>
  <c r="K345" i="9"/>
  <c r="L345" i="9"/>
  <c r="K148" i="9"/>
  <c r="L148" i="9"/>
  <c r="K583" i="9"/>
  <c r="L583" i="9"/>
  <c r="K584" i="9"/>
  <c r="L584" i="9"/>
  <c r="K160" i="9"/>
  <c r="L160" i="9"/>
  <c r="K585" i="9"/>
  <c r="L585" i="9"/>
  <c r="K586" i="9"/>
  <c r="L586" i="9"/>
  <c r="K587" i="9"/>
  <c r="L587" i="9"/>
  <c r="K588" i="9"/>
  <c r="L588" i="9"/>
  <c r="K589" i="9"/>
  <c r="L589" i="9"/>
  <c r="K590" i="9"/>
  <c r="L590" i="9"/>
  <c r="K281" i="9"/>
  <c r="L281" i="9"/>
  <c r="K384" i="9"/>
  <c r="L384" i="9"/>
  <c r="K591" i="9"/>
  <c r="L591" i="9"/>
  <c r="K592" i="9"/>
  <c r="L592" i="9"/>
  <c r="K593" i="9"/>
  <c r="L593" i="9"/>
  <c r="K594" i="9"/>
  <c r="L594" i="9"/>
  <c r="K595" i="9"/>
  <c r="L595" i="9"/>
  <c r="K596" i="9"/>
  <c r="L596" i="9"/>
  <c r="K597" i="9"/>
  <c r="L597" i="9"/>
  <c r="K377" i="9"/>
  <c r="L377" i="9"/>
  <c r="K598" i="9"/>
  <c r="L598" i="9"/>
  <c r="K599" i="9"/>
  <c r="L599" i="9"/>
  <c r="K600" i="9"/>
  <c r="L600" i="9"/>
  <c r="K601" i="9"/>
  <c r="L601" i="9"/>
  <c r="K602" i="9"/>
  <c r="L602" i="9"/>
  <c r="K603" i="9"/>
  <c r="L603" i="9"/>
  <c r="K604" i="9"/>
  <c r="L604" i="9"/>
  <c r="K605" i="9"/>
  <c r="L605" i="9"/>
  <c r="K606" i="9"/>
  <c r="L606" i="9"/>
  <c r="K607" i="9"/>
  <c r="L607" i="9"/>
  <c r="K608" i="9"/>
  <c r="L608" i="9"/>
  <c r="K609" i="9"/>
  <c r="L609" i="9"/>
  <c r="K610" i="9"/>
  <c r="L610" i="9"/>
  <c r="K611" i="9"/>
  <c r="L611" i="9"/>
  <c r="K612" i="9"/>
  <c r="L612" i="9"/>
  <c r="K613" i="9"/>
  <c r="L613" i="9"/>
  <c r="K379" i="9"/>
  <c r="L379" i="9"/>
  <c r="K614" i="9"/>
  <c r="L614" i="9"/>
  <c r="K615" i="9"/>
  <c r="L615" i="9"/>
  <c r="K394" i="9"/>
  <c r="L394" i="9"/>
  <c r="K616" i="9"/>
  <c r="L616" i="9"/>
  <c r="K66" i="9"/>
  <c r="L66" i="9"/>
  <c r="K617" i="9"/>
  <c r="L617" i="9"/>
  <c r="K618" i="9"/>
  <c r="L618" i="9"/>
  <c r="K619" i="9"/>
  <c r="L619" i="9"/>
  <c r="K620" i="9"/>
  <c r="L620" i="9"/>
  <c r="K159" i="9"/>
  <c r="L159" i="9"/>
  <c r="K621" i="9"/>
  <c r="L621" i="9"/>
  <c r="K389" i="9"/>
  <c r="L389" i="9"/>
  <c r="K622" i="9"/>
  <c r="L622" i="9"/>
  <c r="K623" i="9"/>
  <c r="L623" i="9"/>
  <c r="K624" i="9"/>
  <c r="L624" i="9"/>
  <c r="K625" i="9"/>
  <c r="L625" i="9"/>
  <c r="K626" i="9"/>
  <c r="L626" i="9"/>
  <c r="K627" i="9"/>
  <c r="L627" i="9"/>
  <c r="K628" i="9"/>
  <c r="L628" i="9"/>
  <c r="K629" i="9"/>
  <c r="L629" i="9"/>
  <c r="K630" i="9"/>
  <c r="L630" i="9"/>
  <c r="K631" i="9"/>
  <c r="L631" i="9"/>
  <c r="K381" i="9"/>
  <c r="L381" i="9"/>
  <c r="K335" i="9"/>
  <c r="L335" i="9"/>
  <c r="K632" i="9"/>
  <c r="L632" i="9"/>
  <c r="K633" i="9"/>
  <c r="L633" i="9"/>
  <c r="K634" i="9"/>
  <c r="L634" i="9"/>
  <c r="K635" i="9"/>
  <c r="L635" i="9"/>
  <c r="K636" i="9"/>
  <c r="L636" i="9"/>
  <c r="K637" i="9"/>
  <c r="L637" i="9"/>
  <c r="K283" i="9"/>
  <c r="L283" i="9"/>
  <c r="K638" i="9"/>
  <c r="L638" i="9"/>
  <c r="K639" i="9"/>
  <c r="L639" i="9"/>
  <c r="K640" i="9"/>
  <c r="L640" i="9"/>
  <c r="K641" i="9"/>
  <c r="L641" i="9"/>
  <c r="K642" i="9"/>
  <c r="L642" i="9"/>
  <c r="K643" i="9"/>
  <c r="L643" i="9"/>
  <c r="K644" i="9"/>
  <c r="L644" i="9"/>
  <c r="K645" i="9"/>
  <c r="L645" i="9"/>
  <c r="K646" i="9"/>
  <c r="L646" i="9"/>
  <c r="K647" i="9"/>
  <c r="L647" i="9"/>
  <c r="K648" i="9"/>
  <c r="L648" i="9"/>
  <c r="K649" i="9"/>
  <c r="L649" i="9"/>
  <c r="K650" i="9"/>
  <c r="L650" i="9"/>
  <c r="K651" i="9"/>
  <c r="L651" i="9"/>
  <c r="K652" i="9"/>
  <c r="L652" i="9"/>
  <c r="K653" i="9"/>
  <c r="L653" i="9"/>
  <c r="K654" i="9"/>
  <c r="L654" i="9"/>
  <c r="K655" i="9"/>
  <c r="L655" i="9"/>
  <c r="K656" i="9"/>
  <c r="L656" i="9"/>
  <c r="K657" i="9"/>
  <c r="L657" i="9"/>
  <c r="K658" i="9"/>
  <c r="L658" i="9"/>
  <c r="K659" i="9"/>
  <c r="L659" i="9"/>
  <c r="K660" i="9"/>
  <c r="L660" i="9"/>
  <c r="K105" i="9"/>
  <c r="L105" i="9"/>
  <c r="K661" i="9"/>
  <c r="L661" i="9"/>
  <c r="K182" i="9"/>
  <c r="L182" i="9"/>
  <c r="K176" i="9"/>
  <c r="L176" i="9"/>
  <c r="K256" i="9"/>
  <c r="L256" i="9"/>
  <c r="K149" i="9"/>
  <c r="L149" i="9"/>
  <c r="K270" i="9"/>
  <c r="L270" i="9"/>
  <c r="K174" i="9"/>
  <c r="L174" i="9"/>
  <c r="K154" i="9"/>
  <c r="L154" i="9"/>
  <c r="K223" i="9"/>
  <c r="L223" i="9"/>
  <c r="K99" i="9"/>
  <c r="L99" i="9"/>
  <c r="K131" i="9"/>
  <c r="L131" i="9"/>
  <c r="K413" i="9"/>
  <c r="L413" i="9"/>
  <c r="K662" i="9"/>
  <c r="L662" i="9"/>
  <c r="K663" i="9"/>
  <c r="L663" i="9"/>
  <c r="K211" i="9"/>
  <c r="L211" i="9"/>
  <c r="K206" i="9"/>
  <c r="L206" i="9"/>
  <c r="K664" i="9"/>
  <c r="L664" i="9"/>
  <c r="K249" i="9"/>
  <c r="L249" i="9"/>
  <c r="K130" i="9"/>
  <c r="L130" i="9"/>
  <c r="K267" i="9"/>
  <c r="L267" i="9"/>
  <c r="K296" i="9"/>
  <c r="L296" i="9"/>
  <c r="K665" i="9"/>
  <c r="L665" i="9"/>
  <c r="K321" i="9"/>
  <c r="L321" i="9"/>
  <c r="K666" i="9"/>
  <c r="L666" i="9"/>
  <c r="K352" i="9"/>
  <c r="L352" i="9"/>
  <c r="K175" i="9"/>
  <c r="L175" i="9"/>
  <c r="K667" i="9"/>
  <c r="L667" i="9"/>
  <c r="K668" i="9"/>
  <c r="L668" i="9"/>
  <c r="K371" i="9"/>
  <c r="L371" i="9"/>
  <c r="K409" i="9"/>
  <c r="L409" i="9"/>
  <c r="K305" i="9"/>
  <c r="L305" i="9"/>
  <c r="K350" i="9"/>
  <c r="L350" i="9"/>
  <c r="K669" i="9"/>
  <c r="L669" i="9"/>
  <c r="K300" i="9"/>
  <c r="L300" i="9"/>
  <c r="K670" i="9"/>
  <c r="L670" i="9"/>
  <c r="K411" i="9"/>
  <c r="L411" i="9"/>
  <c r="K671" i="9"/>
  <c r="L671" i="9"/>
  <c r="K406" i="9"/>
  <c r="L406" i="9"/>
  <c r="K133" i="9"/>
  <c r="L133" i="9"/>
  <c r="K346" i="9"/>
  <c r="L346" i="9"/>
  <c r="K416" i="9"/>
  <c r="L416" i="9"/>
  <c r="K672" i="9"/>
  <c r="L672" i="9"/>
  <c r="K673" i="9"/>
  <c r="L673" i="9"/>
  <c r="K674" i="9"/>
  <c r="L674" i="9"/>
  <c r="K383" i="9"/>
  <c r="L383" i="9"/>
  <c r="K349" i="9"/>
  <c r="L349" i="9"/>
  <c r="K675" i="9"/>
  <c r="L675" i="9"/>
  <c r="K331" i="9"/>
  <c r="L331" i="9"/>
  <c r="K676" i="9"/>
  <c r="L676" i="9"/>
  <c r="K392" i="9"/>
  <c r="L392" i="9"/>
  <c r="K677" i="9"/>
  <c r="L677" i="9"/>
  <c r="K678" i="9"/>
  <c r="L678" i="9"/>
  <c r="K679" i="9"/>
  <c r="L679" i="9"/>
  <c r="K680" i="9"/>
  <c r="L680" i="9"/>
  <c r="K420" i="9"/>
  <c r="L420" i="9"/>
  <c r="K415" i="9"/>
  <c r="L415" i="9"/>
  <c r="K681" i="9"/>
  <c r="L681" i="9"/>
  <c r="K682" i="9"/>
  <c r="L682" i="9"/>
  <c r="K402" i="9"/>
  <c r="L402" i="9"/>
  <c r="K408" i="9"/>
  <c r="L408" i="9"/>
  <c r="K683" i="9"/>
  <c r="L683" i="9"/>
  <c r="K684" i="9"/>
  <c r="L684" i="9"/>
  <c r="K685" i="9"/>
  <c r="L685" i="9"/>
  <c r="K686" i="9"/>
  <c r="L686" i="9"/>
  <c r="K419" i="9"/>
  <c r="L419" i="9"/>
  <c r="K687" i="9"/>
  <c r="L687" i="9"/>
  <c r="K688" i="9"/>
  <c r="L688" i="9"/>
  <c r="K291" i="9"/>
  <c r="L291" i="9"/>
  <c r="K395" i="9"/>
  <c r="L395" i="9"/>
  <c r="K360" i="9"/>
  <c r="L360" i="9"/>
  <c r="K689" i="9"/>
  <c r="L689" i="9"/>
  <c r="K690" i="9"/>
  <c r="L690" i="9"/>
  <c r="K401" i="9"/>
  <c r="L401" i="9"/>
  <c r="K326" i="9"/>
  <c r="L326" i="9"/>
  <c r="K691" i="9"/>
  <c r="L691" i="9"/>
  <c r="K385" i="9"/>
  <c r="L385" i="9"/>
  <c r="K692" i="9"/>
  <c r="L692" i="9"/>
  <c r="K363" i="9"/>
  <c r="L363" i="9"/>
  <c r="K382" i="9"/>
  <c r="L382" i="9"/>
  <c r="K275" i="9"/>
  <c r="L275" i="9"/>
  <c r="K693" i="9"/>
  <c r="L693" i="9"/>
  <c r="K694" i="9"/>
  <c r="L694" i="9"/>
  <c r="K695" i="9"/>
  <c r="L695" i="9"/>
  <c r="K696" i="9"/>
  <c r="L696" i="9"/>
  <c r="K359" i="9"/>
  <c r="L359" i="9"/>
  <c r="K418" i="9"/>
  <c r="L418" i="9"/>
  <c r="K697" i="9"/>
  <c r="L697" i="9"/>
  <c r="K234" i="9"/>
  <c r="L234" i="9"/>
  <c r="K375" i="9"/>
  <c r="L375" i="9"/>
  <c r="K287" i="9"/>
  <c r="L287" i="9"/>
  <c r="K388" i="9"/>
  <c r="L388" i="9"/>
  <c r="K373" i="9"/>
  <c r="L373" i="9"/>
  <c r="K698" i="9"/>
  <c r="L698" i="9"/>
  <c r="K699" i="9"/>
  <c r="L699" i="9"/>
  <c r="K700" i="9"/>
  <c r="L700" i="9"/>
  <c r="K701" i="9"/>
  <c r="L701" i="9"/>
  <c r="K702" i="9"/>
  <c r="L702" i="9"/>
  <c r="K703" i="9"/>
  <c r="L703" i="9"/>
  <c r="K398" i="9"/>
  <c r="L398" i="9"/>
  <c r="K704" i="9"/>
  <c r="L704" i="9"/>
  <c r="K705" i="9"/>
  <c r="L705" i="9"/>
  <c r="K706" i="9"/>
  <c r="L706" i="9"/>
  <c r="K365" i="9"/>
  <c r="L365" i="9"/>
  <c r="K404" i="9"/>
  <c r="L404" i="9"/>
  <c r="K707" i="9"/>
  <c r="L707" i="9"/>
  <c r="K708" i="9"/>
  <c r="L708" i="9"/>
  <c r="K709" i="9"/>
  <c r="L709" i="9"/>
  <c r="K710" i="9"/>
  <c r="L710" i="9"/>
  <c r="K711" i="9"/>
  <c r="L711" i="9"/>
  <c r="K712" i="9"/>
  <c r="L712" i="9"/>
  <c r="K713" i="9"/>
  <c r="L713" i="9"/>
  <c r="K714" i="9"/>
  <c r="L714" i="9"/>
  <c r="K715" i="9"/>
  <c r="L715" i="9"/>
  <c r="K716" i="9"/>
  <c r="L716" i="9"/>
  <c r="K717" i="9"/>
  <c r="L717" i="9"/>
  <c r="K718" i="9"/>
  <c r="L718" i="9"/>
  <c r="K719" i="9"/>
  <c r="L719" i="9"/>
  <c r="K720" i="9"/>
  <c r="L720" i="9"/>
  <c r="K721" i="9"/>
  <c r="L721" i="9"/>
  <c r="K722" i="9"/>
  <c r="L722" i="9"/>
  <c r="K203" i="9"/>
  <c r="L203" i="9"/>
  <c r="K307" i="9"/>
  <c r="L307" i="9"/>
  <c r="K723" i="9"/>
  <c r="L723" i="9"/>
  <c r="K724" i="9"/>
  <c r="L724" i="9"/>
  <c r="K725" i="9"/>
  <c r="L725" i="9"/>
  <c r="K726" i="9"/>
  <c r="L726" i="9"/>
  <c r="K727" i="9"/>
  <c r="L727" i="9"/>
  <c r="K728" i="9"/>
  <c r="L728" i="9"/>
  <c r="K729" i="9"/>
  <c r="L729" i="9"/>
  <c r="K730" i="9"/>
  <c r="L730" i="9"/>
  <c r="K731" i="9"/>
  <c r="L731" i="9"/>
  <c r="K412" i="9"/>
  <c r="L412" i="9"/>
  <c r="K732" i="9"/>
  <c r="L732" i="9"/>
  <c r="K733" i="9"/>
  <c r="L733" i="9"/>
  <c r="K734" i="9"/>
  <c r="L734" i="9"/>
  <c r="K735" i="9"/>
  <c r="L735" i="9"/>
  <c r="K736" i="9"/>
  <c r="L736" i="9"/>
  <c r="K737" i="9"/>
  <c r="L737" i="9"/>
  <c r="K738" i="9"/>
  <c r="L738" i="9"/>
  <c r="K739" i="9"/>
  <c r="L739" i="9"/>
  <c r="K740" i="9"/>
  <c r="L740" i="9"/>
  <c r="K741" i="9"/>
  <c r="L741" i="9"/>
  <c r="K742" i="9"/>
  <c r="L742" i="9"/>
  <c r="K743" i="9"/>
  <c r="L743" i="9"/>
  <c r="K744" i="9"/>
  <c r="L744" i="9"/>
  <c r="K745" i="9"/>
  <c r="L745" i="9"/>
  <c r="K746" i="9"/>
  <c r="L746" i="9"/>
  <c r="K747" i="9"/>
  <c r="L747" i="9"/>
  <c r="K748" i="9"/>
  <c r="L748" i="9"/>
  <c r="K749" i="9"/>
  <c r="L749" i="9"/>
  <c r="K750" i="9"/>
  <c r="L750" i="9"/>
  <c r="K751" i="9"/>
  <c r="L751" i="9"/>
  <c r="K752" i="9"/>
  <c r="L752" i="9"/>
  <c r="K753" i="9"/>
  <c r="L753" i="9"/>
  <c r="K754" i="9"/>
  <c r="L754" i="9"/>
  <c r="K755" i="9"/>
  <c r="L755" i="9"/>
  <c r="K298" i="9"/>
  <c r="L298" i="9"/>
  <c r="K756" i="9"/>
  <c r="L756" i="9"/>
  <c r="K757" i="9"/>
  <c r="L757" i="9"/>
  <c r="K758" i="9"/>
  <c r="L758" i="9"/>
  <c r="K759" i="9"/>
  <c r="L759" i="9"/>
  <c r="K760" i="9"/>
  <c r="L760" i="9"/>
  <c r="K313" i="9"/>
  <c r="P42" i="2" l="1"/>
  <c r="P41" i="2" s="1"/>
  <c r="X41" i="2"/>
  <c r="AK24" i="2"/>
  <c r="AM24" i="2" s="1"/>
  <c r="AH24" i="2"/>
  <c r="E3" i="2" s="1"/>
  <c r="AC51" i="2"/>
  <c r="T51" i="2" s="1"/>
  <c r="AC57" i="2"/>
  <c r="T57" i="2" s="1"/>
  <c r="AJ24" i="2"/>
  <c r="E6" i="2"/>
  <c r="J38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AC30" i="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M24" i="2" s="1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25" i="2"/>
  <c r="C20" i="2"/>
  <c r="C21" i="2" s="1"/>
  <c r="C22" i="2" s="1"/>
  <c r="Y41" i="2" l="1"/>
  <c r="Q42" i="2"/>
  <c r="R42" i="2" s="1"/>
  <c r="E8" i="2"/>
  <c r="F6" i="2"/>
  <c r="F8" i="2" s="1"/>
  <c r="F3" i="2"/>
  <c r="F5" i="2" s="1"/>
  <c r="E5" i="2"/>
  <c r="N24" i="2"/>
  <c r="O24" i="2" s="1"/>
  <c r="P24" i="2" s="1"/>
  <c r="Q24" i="2" s="1"/>
  <c r="R24" i="2" s="1"/>
  <c r="S24" i="2" s="1"/>
  <c r="V23" i="2"/>
  <c r="V54" i="2" s="1"/>
  <c r="M23" i="2"/>
  <c r="Q41" i="2" l="1"/>
  <c r="Z41" i="2"/>
  <c r="V49" i="2"/>
  <c r="V46" i="2"/>
  <c r="V47" i="2"/>
  <c r="V52" i="2"/>
  <c r="V45" i="2"/>
  <c r="V43" i="2"/>
  <c r="V51" i="2"/>
  <c r="V57" i="2"/>
  <c r="V50" i="2"/>
  <c r="V55" i="2"/>
  <c r="V56" i="2"/>
  <c r="V48" i="2"/>
  <c r="V53" i="2"/>
  <c r="V44" i="2"/>
  <c r="R41" i="2"/>
  <c r="S42" i="2"/>
  <c r="AA41" i="2"/>
  <c r="S23" i="2"/>
  <c r="P23" i="2"/>
  <c r="Y23" i="2"/>
  <c r="Y54" i="2" s="1"/>
  <c r="AB23" i="2"/>
  <c r="AB54" i="2" s="1"/>
  <c r="R23" i="2"/>
  <c r="Z23" i="2"/>
  <c r="Z54" i="2" s="1"/>
  <c r="N23" i="2"/>
  <c r="X23" i="2"/>
  <c r="X54" i="2" s="1"/>
  <c r="O23" i="2"/>
  <c r="AA23" i="2"/>
  <c r="AA54" i="2" s="1"/>
  <c r="Q23" i="2"/>
  <c r="W23" i="2"/>
  <c r="W54" i="2" s="1"/>
  <c r="AC54" i="2" s="1"/>
  <c r="T54" i="2" s="1"/>
  <c r="AE54" i="2" l="1"/>
  <c r="AD54" i="2"/>
  <c r="V42" i="2"/>
  <c r="Z44" i="2"/>
  <c r="Z48" i="2"/>
  <c r="Z43" i="2"/>
  <c r="Z50" i="2"/>
  <c r="Z57" i="2"/>
  <c r="Z49" i="2"/>
  <c r="Z52" i="2"/>
  <c r="Z56" i="2"/>
  <c r="Z51" i="2"/>
  <c r="Z53" i="2"/>
  <c r="Z47" i="2"/>
  <c r="Z46" i="2"/>
  <c r="Z45" i="2"/>
  <c r="Z55" i="2"/>
  <c r="W44" i="2"/>
  <c r="W48" i="2"/>
  <c r="W55" i="2"/>
  <c r="W43" i="2"/>
  <c r="W57" i="2"/>
  <c r="W49" i="2"/>
  <c r="W52" i="2"/>
  <c r="W45" i="2"/>
  <c r="W46" i="2"/>
  <c r="W51" i="2"/>
  <c r="W53" i="2"/>
  <c r="W47" i="2"/>
  <c r="W56" i="2"/>
  <c r="W50" i="2"/>
  <c r="AB56" i="2"/>
  <c r="AB46" i="2"/>
  <c r="AB55" i="2"/>
  <c r="AB50" i="2"/>
  <c r="AB49" i="2"/>
  <c r="AB44" i="2"/>
  <c r="AB51" i="2"/>
  <c r="AB57" i="2"/>
  <c r="AB45" i="2"/>
  <c r="AB47" i="2"/>
  <c r="AB48" i="2"/>
  <c r="AB53" i="2"/>
  <c r="AB52" i="2"/>
  <c r="AB43" i="2"/>
  <c r="Y51" i="2"/>
  <c r="Y48" i="2"/>
  <c r="Y44" i="2"/>
  <c r="Y49" i="2"/>
  <c r="Y57" i="2"/>
  <c r="Y47" i="2"/>
  <c r="Y52" i="2"/>
  <c r="Y55" i="2"/>
  <c r="Y43" i="2"/>
  <c r="Y46" i="2"/>
  <c r="AE46" i="2" s="1"/>
  <c r="Y45" i="2"/>
  <c r="Y50" i="2"/>
  <c r="Y56" i="2"/>
  <c r="Y53" i="2"/>
  <c r="AA44" i="2"/>
  <c r="AA56" i="2"/>
  <c r="AA46" i="2"/>
  <c r="AA45" i="2"/>
  <c r="AA49" i="2"/>
  <c r="AA48" i="2"/>
  <c r="AA47" i="2"/>
  <c r="AA51" i="2"/>
  <c r="AA53" i="2"/>
  <c r="AA43" i="2"/>
  <c r="AA55" i="2"/>
  <c r="AA52" i="2"/>
  <c r="AA57" i="2"/>
  <c r="AA50" i="2"/>
  <c r="X50" i="2"/>
  <c r="X45" i="2"/>
  <c r="X52" i="2"/>
  <c r="X51" i="2"/>
  <c r="X43" i="2"/>
  <c r="X47" i="2"/>
  <c r="X55" i="2"/>
  <c r="AD55" i="2" s="1"/>
  <c r="X44" i="2"/>
  <c r="X57" i="2"/>
  <c r="X49" i="2"/>
  <c r="AD49" i="2" s="1"/>
  <c r="X56" i="2"/>
  <c r="X48" i="2"/>
  <c r="X46" i="2"/>
  <c r="X53" i="2"/>
  <c r="S41" i="2"/>
  <c r="AB41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25" i="2"/>
  <c r="I25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5" i="2"/>
  <c r="E26" i="2"/>
  <c r="E27" i="2"/>
  <c r="E28" i="2"/>
  <c r="E29" i="2"/>
  <c r="E30" i="2"/>
  <c r="E31" i="2"/>
  <c r="E32" i="2"/>
  <c r="E34" i="2"/>
  <c r="E35" i="2"/>
  <c r="E36" i="2"/>
  <c r="E37" i="2"/>
  <c r="E38" i="2"/>
  <c r="E25" i="2"/>
  <c r="AC46" i="2" l="1"/>
  <c r="T46" i="2" s="1"/>
  <c r="AD47" i="2"/>
  <c r="AC52" i="2"/>
  <c r="T52" i="2" s="1"/>
  <c r="AC53" i="2"/>
  <c r="T53" i="2" s="1"/>
  <c r="AC55" i="2"/>
  <c r="T55" i="2" s="1"/>
  <c r="AD51" i="2"/>
  <c r="AC48" i="2"/>
  <c r="T48" i="2" s="1"/>
  <c r="AC44" i="2"/>
  <c r="T44" i="2" s="1"/>
  <c r="AC50" i="2"/>
  <c r="T50" i="2" s="1"/>
  <c r="AE49" i="2"/>
  <c r="AC47" i="2"/>
  <c r="T47" i="2" s="1"/>
  <c r="AC45" i="2"/>
  <c r="T45" i="2" s="1"/>
  <c r="AE57" i="2"/>
  <c r="AD57" i="2"/>
  <c r="AA42" i="2"/>
  <c r="AC56" i="2"/>
  <c r="T56" i="2" s="1"/>
  <c r="AE53" i="2"/>
  <c r="AE47" i="2"/>
  <c r="AB42" i="2"/>
  <c r="W42" i="2"/>
  <c r="AE56" i="2"/>
  <c r="AC49" i="2"/>
  <c r="T49" i="2" s="1"/>
  <c r="AE50" i="2"/>
  <c r="AD53" i="2"/>
  <c r="AE45" i="2"/>
  <c r="AD44" i="2"/>
  <c r="AE44" i="2"/>
  <c r="AD43" i="2"/>
  <c r="AD56" i="2"/>
  <c r="AE48" i="2"/>
  <c r="AD50" i="2"/>
  <c r="AD52" i="2"/>
  <c r="Y42" i="2"/>
  <c r="AE43" i="2"/>
  <c r="AE51" i="2"/>
  <c r="AC43" i="2"/>
  <c r="AD46" i="2"/>
  <c r="AE55" i="2"/>
  <c r="AD45" i="2"/>
  <c r="AD48" i="2"/>
  <c r="X42" i="2"/>
  <c r="AE52" i="2"/>
  <c r="Z42" i="2"/>
  <c r="AA35" i="2"/>
  <c r="AB35" i="2"/>
  <c r="Y35" i="2"/>
  <c r="Z35" i="2"/>
  <c r="V35" i="2"/>
  <c r="X35" i="2"/>
  <c r="W35" i="2"/>
  <c r="W27" i="2"/>
  <c r="Z27" i="2"/>
  <c r="X27" i="2"/>
  <c r="Y27" i="2"/>
  <c r="AA27" i="2"/>
  <c r="AB27" i="2"/>
  <c r="V27" i="2"/>
  <c r="W34" i="2"/>
  <c r="X34" i="2"/>
  <c r="Y34" i="2"/>
  <c r="AB34" i="2"/>
  <c r="Z34" i="2"/>
  <c r="V34" i="2"/>
  <c r="AA34" i="2"/>
  <c r="V26" i="2"/>
  <c r="Y26" i="2"/>
  <c r="Z26" i="2"/>
  <c r="X26" i="2"/>
  <c r="AB26" i="2"/>
  <c r="W26" i="2"/>
  <c r="AA26" i="2"/>
  <c r="V33" i="2"/>
  <c r="W33" i="2"/>
  <c r="AB33" i="2"/>
  <c r="Z33" i="2"/>
  <c r="X33" i="2"/>
  <c r="Y33" i="2"/>
  <c r="AA33" i="2"/>
  <c r="AA28" i="2"/>
  <c r="Z28" i="2"/>
  <c r="AB28" i="2"/>
  <c r="X28" i="2"/>
  <c r="V28" i="2"/>
  <c r="W28" i="2"/>
  <c r="Y28" i="2"/>
  <c r="W32" i="2"/>
  <c r="V32" i="2"/>
  <c r="AA32" i="2"/>
  <c r="AB32" i="2"/>
  <c r="Z32" i="2"/>
  <c r="X32" i="2"/>
  <c r="Y32" i="2"/>
  <c r="Z38" i="2"/>
  <c r="V38" i="2"/>
  <c r="X38" i="2"/>
  <c r="Y38" i="2"/>
  <c r="AA38" i="2"/>
  <c r="AB38" i="2"/>
  <c r="W38" i="2"/>
  <c r="Z30" i="2"/>
  <c r="X30" i="2"/>
  <c r="Y30" i="2"/>
  <c r="AA30" i="2"/>
  <c r="AB30" i="2"/>
  <c r="W30" i="2"/>
  <c r="V30" i="2"/>
  <c r="Z25" i="2"/>
  <c r="AA25" i="2"/>
  <c r="X25" i="2"/>
  <c r="V25" i="2"/>
  <c r="AB25" i="2"/>
  <c r="Y25" i="2"/>
  <c r="W25" i="2"/>
  <c r="Y31" i="2"/>
  <c r="V31" i="2"/>
  <c r="AA31" i="2"/>
  <c r="X31" i="2"/>
  <c r="W31" i="2"/>
  <c r="AB31" i="2"/>
  <c r="Z31" i="2"/>
  <c r="V29" i="2"/>
  <c r="W29" i="2"/>
  <c r="X29" i="2"/>
  <c r="AA29" i="2"/>
  <c r="Y29" i="2"/>
  <c r="AB29" i="2"/>
  <c r="Z29" i="2"/>
  <c r="Y37" i="2"/>
  <c r="AB37" i="2"/>
  <c r="X37" i="2"/>
  <c r="V37" i="2"/>
  <c r="W37" i="2"/>
  <c r="AA37" i="2"/>
  <c r="Z37" i="2"/>
  <c r="Y36" i="2"/>
  <c r="AA36" i="2"/>
  <c r="Z36" i="2"/>
  <c r="AB36" i="2"/>
  <c r="X36" i="2"/>
  <c r="V36" i="2"/>
  <c r="W36" i="2"/>
  <c r="T43" i="2" l="1"/>
  <c r="AC42" i="2"/>
  <c r="AC27" i="2"/>
  <c r="AC31" i="2"/>
  <c r="AC34" i="2"/>
  <c r="AC29" i="2"/>
  <c r="AC26" i="2"/>
  <c r="AC28" i="2"/>
  <c r="AC37" i="2"/>
  <c r="AC33" i="2"/>
  <c r="AC35" i="2"/>
  <c r="AC25" i="2"/>
  <c r="AC38" i="2"/>
  <c r="AC32" i="2"/>
  <c r="AC36" i="2"/>
  <c r="V24" i="2"/>
  <c r="AA24" i="2"/>
  <c r="W24" i="2"/>
  <c r="AB24" i="2"/>
  <c r="Z24" i="2"/>
  <c r="Y24" i="2"/>
  <c r="X24" i="2"/>
  <c r="AE28" i="2"/>
  <c r="AE35" i="2"/>
  <c r="AD28" i="2"/>
  <c r="AD31" i="2"/>
  <c r="AE31" i="2"/>
  <c r="AD30" i="2"/>
  <c r="AE26" i="2"/>
  <c r="AD26" i="2"/>
  <c r="AD27" i="2"/>
  <c r="AE37" i="2"/>
  <c r="AE25" i="2"/>
  <c r="AE38" i="2"/>
  <c r="AD33" i="2"/>
  <c r="AD35" i="2"/>
  <c r="AE36" i="2"/>
  <c r="AD32" i="2"/>
  <c r="AD34" i="2"/>
  <c r="AD37" i="2"/>
  <c r="AD29" i="2"/>
  <c r="AD25" i="2"/>
  <c r="AE30" i="2"/>
  <c r="AD38" i="2"/>
  <c r="AE27" i="2"/>
  <c r="AE29" i="2"/>
  <c r="AE33" i="2"/>
  <c r="AD36" i="2"/>
  <c r="AE32" i="2"/>
  <c r="AE34" i="2"/>
  <c r="AT42" i="2" l="1"/>
  <c r="J15" i="2" s="1"/>
  <c r="I15" i="2" s="1"/>
  <c r="AH42" i="2"/>
  <c r="AQ42" i="2"/>
  <c r="J12" i="2" s="1"/>
  <c r="I12" i="2" s="1"/>
  <c r="AL42" i="2"/>
  <c r="J7" i="2" s="1"/>
  <c r="I7" i="2" s="1"/>
  <c r="AS42" i="2"/>
  <c r="J14" i="2" s="1"/>
  <c r="I14" i="2" s="1"/>
  <c r="AI42" i="2"/>
  <c r="J4" i="2" s="1"/>
  <c r="I4" i="2" s="1"/>
  <c r="AR42" i="2"/>
  <c r="J13" i="2" s="1"/>
  <c r="I13" i="2" s="1"/>
  <c r="AP42" i="2"/>
  <c r="J11" i="2" s="1"/>
  <c r="I11" i="2" s="1"/>
  <c r="AN42" i="2"/>
  <c r="J9" i="2" s="1"/>
  <c r="I9" i="2" s="1"/>
  <c r="AO42" i="2"/>
  <c r="J10" i="2" s="1"/>
  <c r="I10" i="2" s="1"/>
  <c r="AK42" i="2"/>
  <c r="AC24" i="2"/>
  <c r="J6" i="2" l="1"/>
  <c r="AM42" i="2"/>
  <c r="J3" i="2"/>
  <c r="AJ42" i="2"/>
  <c r="I3" i="2" l="1"/>
  <c r="I5" i="2" s="1"/>
  <c r="J5" i="2"/>
  <c r="J8" i="2"/>
  <c r="I6" i="2"/>
  <c r="I8" i="2" s="1"/>
</calcChain>
</file>

<file path=xl/connections.xml><?xml version="1.0" encoding="utf-8"?>
<connections xmlns="http://schemas.openxmlformats.org/spreadsheetml/2006/main">
  <connection id="1" name="players" type="6" refreshedVersion="6" background="1" saveData="1">
    <textPr sourceFile="/Users/paulmcgrath/Github/NBA-Fantasy/data/players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chedule" type="6" refreshedVersion="6" background="1" saveData="1">
    <textPr sourceFile="/Users/paulmcgrath/Github/NBA-Fantasy/schedule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<sst xmlns="http://schemas.openxmlformats.org/spreadsheetml/2006/main" count="17793" uniqueCount="1705">
  <si>
    <t>Round</t>
  </si>
  <si>
    <t>Rank</t>
  </si>
  <si>
    <t>PuntV</t>
  </si>
  <si>
    <t>LeagV</t>
  </si>
  <si>
    <t>Punt+</t>
  </si>
  <si>
    <t>Name</t>
  </si>
  <si>
    <t>Inj</t>
  </si>
  <si>
    <t>Team</t>
  </si>
  <si>
    <t>Pos</t>
  </si>
  <si>
    <t>g</t>
  </si>
  <si>
    <t>m/g</t>
  </si>
  <si>
    <t>p/g</t>
  </si>
  <si>
    <t>3/g</t>
  </si>
  <si>
    <t>r/g</t>
  </si>
  <si>
    <t>a/g</t>
  </si>
  <si>
    <t>s/g</t>
  </si>
  <si>
    <t>b/g</t>
  </si>
  <si>
    <t>fg%</t>
  </si>
  <si>
    <t>fga/g</t>
  </si>
  <si>
    <t>ft%</t>
  </si>
  <si>
    <t>fta/g</t>
  </si>
  <si>
    <t>to/g</t>
  </si>
  <si>
    <t>pV</t>
  </si>
  <si>
    <t>3V</t>
  </si>
  <si>
    <t>rV</t>
  </si>
  <si>
    <t>aV</t>
  </si>
  <si>
    <t>sV</t>
  </si>
  <si>
    <t>bV</t>
  </si>
  <si>
    <t>fg%V</t>
  </si>
  <si>
    <t>ft%V</t>
  </si>
  <si>
    <t>toV</t>
  </si>
  <si>
    <t>James Harden</t>
  </si>
  <si>
    <t/>
  </si>
  <si>
    <t>HOU</t>
  </si>
  <si>
    <t>Paul George</t>
  </si>
  <si>
    <t>LAC</t>
  </si>
  <si>
    <t>Damian Lillard</t>
  </si>
  <si>
    <t>POR</t>
  </si>
  <si>
    <t>Luka Doncic</t>
  </si>
  <si>
    <t>DAL</t>
  </si>
  <si>
    <t>Kawhi Leonard</t>
  </si>
  <si>
    <t>Anthony Davis</t>
  </si>
  <si>
    <t>LAL</t>
  </si>
  <si>
    <t>Karl-Anthony Towns</t>
  </si>
  <si>
    <t>MIN</t>
  </si>
  <si>
    <t>C</t>
  </si>
  <si>
    <t>Kyrie Irving</t>
  </si>
  <si>
    <t>Questionable - right shoulder impingement</t>
  </si>
  <si>
    <t>BKN</t>
  </si>
  <si>
    <t>Kemba Walker</t>
  </si>
  <si>
    <t>BOS</t>
  </si>
  <si>
    <t>Trae Young</t>
  </si>
  <si>
    <t>ATL</t>
  </si>
  <si>
    <t>Jimmy Butler</t>
  </si>
  <si>
    <t>MIA</t>
  </si>
  <si>
    <t>Andre Drummond</t>
  </si>
  <si>
    <t>DET</t>
  </si>
  <si>
    <t>Joel Embiid</t>
  </si>
  <si>
    <t>PHI</t>
  </si>
  <si>
    <t>Stephen Curry</t>
  </si>
  <si>
    <t>GSW</t>
  </si>
  <si>
    <t>LeBron James</t>
  </si>
  <si>
    <t>Kyle Lowry</t>
  </si>
  <si>
    <t>Injured - left thumb fracture (6g) - 12/1/2019</t>
  </si>
  <si>
    <t>TOR</t>
  </si>
  <si>
    <t>Bradley Beal</t>
  </si>
  <si>
    <t>WAS</t>
  </si>
  <si>
    <t>Kevin Love</t>
  </si>
  <si>
    <t>CLE</t>
  </si>
  <si>
    <t>Fred VanVleet</t>
  </si>
  <si>
    <t>Deandre Ayton</t>
  </si>
  <si>
    <t>Suspended - 25 games (15g) - 12/17/2019</t>
  </si>
  <si>
    <t>PHO</t>
  </si>
  <si>
    <t>Giannis Antetokounmpo</t>
  </si>
  <si>
    <t>MIL</t>
  </si>
  <si>
    <t>Jrue Holiday</t>
  </si>
  <si>
    <t>NOR</t>
  </si>
  <si>
    <t>Malcolm Brogdon</t>
  </si>
  <si>
    <t>IND</t>
  </si>
  <si>
    <t>Pascal Siakam</t>
  </si>
  <si>
    <t>Jonathan Isaac</t>
  </si>
  <si>
    <t>ORL</t>
  </si>
  <si>
    <t>Jayson Tatum</t>
  </si>
  <si>
    <t>Donovan Mitchell</t>
  </si>
  <si>
    <t>UTA</t>
  </si>
  <si>
    <t>Devin Booker</t>
  </si>
  <si>
    <t>Russell Westbrook</t>
  </si>
  <si>
    <t>Playing - rest</t>
  </si>
  <si>
    <t>Ricky Rubio</t>
  </si>
  <si>
    <t>Nikola Jokic</t>
  </si>
  <si>
    <t>DEN</t>
  </si>
  <si>
    <t>Zach LaVine</t>
  </si>
  <si>
    <t>CHI</t>
  </si>
  <si>
    <t>Brandon Ingram</t>
  </si>
  <si>
    <t>D'Angelo Russell</t>
  </si>
  <si>
    <t>John Collins</t>
  </si>
  <si>
    <t>Nikola Vucevic</t>
  </si>
  <si>
    <t>Chris Paul</t>
  </si>
  <si>
    <t>OKC</t>
  </si>
  <si>
    <t>Devonte' Graham</t>
  </si>
  <si>
    <t>CHA</t>
  </si>
  <si>
    <t>Domantas Sabonis</t>
  </si>
  <si>
    <t>Kristaps Porzingis</t>
  </si>
  <si>
    <t>Andrew Wiggins</t>
  </si>
  <si>
    <t>Terry Rozier</t>
  </si>
  <si>
    <t>Jeremy Lamb</t>
  </si>
  <si>
    <t>Questionable - sprained left ankle</t>
  </si>
  <si>
    <t>Danilo Gallinari</t>
  </si>
  <si>
    <t>Myles Turner</t>
  </si>
  <si>
    <t>Lou Williams</t>
  </si>
  <si>
    <t>Marcus Morris</t>
  </si>
  <si>
    <t>NYK</t>
  </si>
  <si>
    <t>Robert Covington</t>
  </si>
  <si>
    <t>Tobias Harris</t>
  </si>
  <si>
    <t>Ben Simmons</t>
  </si>
  <si>
    <t>Will Barton</t>
  </si>
  <si>
    <t>Lonzo Ball</t>
  </si>
  <si>
    <t>LaMarcus Aldridge</t>
  </si>
  <si>
    <t>SAS</t>
  </si>
  <si>
    <t>Kendrick Nunn</t>
  </si>
  <si>
    <t>Josh Richardson</t>
  </si>
  <si>
    <t>Blake Griffin</t>
  </si>
  <si>
    <t>Bojan Bogdanovic</t>
  </si>
  <si>
    <t>Buddy Hield</t>
  </si>
  <si>
    <t>SAC</t>
  </si>
  <si>
    <t>Marcus Smart</t>
  </si>
  <si>
    <t>Gordon Hayward</t>
  </si>
  <si>
    <t>Jamal Murray</t>
  </si>
  <si>
    <t>Khris Middleton</t>
  </si>
  <si>
    <t>Injured - thigh contusion (10g) - 12/6/2019</t>
  </si>
  <si>
    <t>Bam Adebayo</t>
  </si>
  <si>
    <t>Al Horford</t>
  </si>
  <si>
    <t>Lauri Markkanen</t>
  </si>
  <si>
    <t>Josh Hart</t>
  </si>
  <si>
    <t>C.J. McCollum</t>
  </si>
  <si>
    <t>Thomas Bryant</t>
  </si>
  <si>
    <t>Brook Lopez</t>
  </si>
  <si>
    <t>Elfrid Payton</t>
  </si>
  <si>
    <t>Out - sore hamstring (1g) - 11/20/2019</t>
  </si>
  <si>
    <t>Jaylen Brown</t>
  </si>
  <si>
    <t>Danuel House</t>
  </si>
  <si>
    <t>Luke Kennard</t>
  </si>
  <si>
    <t>Shai Gilgeous-Alexander</t>
  </si>
  <si>
    <t>Jeff Teague</t>
  </si>
  <si>
    <t>Hassan Whiteside</t>
  </si>
  <si>
    <t>Bogdan Bogdanovic</t>
  </si>
  <si>
    <t>Derrick Rose</t>
  </si>
  <si>
    <t>P.J. Tucker</t>
  </si>
  <si>
    <t>Dejounte Murray</t>
  </si>
  <si>
    <t>Playing - b2b</t>
  </si>
  <si>
    <t>Eric Bledsoe</t>
  </si>
  <si>
    <t>O.G. Anunoby</t>
  </si>
  <si>
    <t>Clint Capela</t>
  </si>
  <si>
    <t>Tristan Thompson</t>
  </si>
  <si>
    <t>Taurean Prince</t>
  </si>
  <si>
    <t>PJ Washington</t>
  </si>
  <si>
    <t>Kelly Oubre Jr.</t>
  </si>
  <si>
    <t>DeMar DeRozan</t>
  </si>
  <si>
    <t>Draymond Green</t>
  </si>
  <si>
    <t>Dillon Brooks</t>
  </si>
  <si>
    <t>MEM</t>
  </si>
  <si>
    <t>Shabazz Napier</t>
  </si>
  <si>
    <t>Questionable - hamstring</t>
  </si>
  <si>
    <t>De'Aaron Fox</t>
  </si>
  <si>
    <t>Ja Morant</t>
  </si>
  <si>
    <t>Spencer Dinwiddie</t>
  </si>
  <si>
    <t>Goran Dragic</t>
  </si>
  <si>
    <t>Questionable - illness</t>
  </si>
  <si>
    <t>Rudy Gobert</t>
  </si>
  <si>
    <t>Jabari Parker</t>
  </si>
  <si>
    <t>Jae Crowder</t>
  </si>
  <si>
    <t>Tomas Satoransky</t>
  </si>
  <si>
    <t>Dario Saric</t>
  </si>
  <si>
    <t>Evan Fournier</t>
  </si>
  <si>
    <t>Paul Millsap</t>
  </si>
  <si>
    <t>Harrison Barnes</t>
  </si>
  <si>
    <t>Isaiah Thomas</t>
  </si>
  <si>
    <t>Dennis Schroder</t>
  </si>
  <si>
    <t>Justise Winslow</t>
  </si>
  <si>
    <t>Questionable - concussion protocol</t>
  </si>
  <si>
    <t>Nemanja Bjelica</t>
  </si>
  <si>
    <t>Serge Ibaka</t>
  </si>
  <si>
    <t>Injured - sprained ankle (4g) - 11/27/2019</t>
  </si>
  <si>
    <t>Aron Baynes</t>
  </si>
  <si>
    <t>Joe Harris</t>
  </si>
  <si>
    <t>Jonas Valanciunas</t>
  </si>
  <si>
    <t>Jaren Jackson Jr.</t>
  </si>
  <si>
    <t>T.J. Warren</t>
  </si>
  <si>
    <t>Aaron Gordon</t>
  </si>
  <si>
    <t>Alec Burks</t>
  </si>
  <si>
    <t>Jordan Clarkson</t>
  </si>
  <si>
    <t>Mike Conley</t>
  </si>
  <si>
    <t>Brandon Clarke</t>
  </si>
  <si>
    <t>Moritz Wagner</t>
  </si>
  <si>
    <t>Langston Galloway</t>
  </si>
  <si>
    <t>Gary Harris</t>
  </si>
  <si>
    <t>Kris Dunn</t>
  </si>
  <si>
    <t>Kelly Olynyk</t>
  </si>
  <si>
    <t>Tyler Herro</t>
  </si>
  <si>
    <t>Collin Sexton</t>
  </si>
  <si>
    <t>Patrick Beverley</t>
  </si>
  <si>
    <t>Questionable - calf</t>
  </si>
  <si>
    <t>Davis Bertans</t>
  </si>
  <si>
    <t>Larry Nance Jr.</t>
  </si>
  <si>
    <t>Troy Brown Jr</t>
  </si>
  <si>
    <t>Delon Wright</t>
  </si>
  <si>
    <t>Frank Ntilikina</t>
  </si>
  <si>
    <t>Montrezl Harrell</t>
  </si>
  <si>
    <t>Mitchell Robinson</t>
  </si>
  <si>
    <t>Probable - ankle</t>
  </si>
  <si>
    <t>Glenn Robinson III</t>
  </si>
  <si>
    <t>Danny Green</t>
  </si>
  <si>
    <t>Julius Randle</t>
  </si>
  <si>
    <t>Maxi Kleber</t>
  </si>
  <si>
    <t>Caris LeVert</t>
  </si>
  <si>
    <t>Injured - right thumb (16g) - 12/21/2019</t>
  </si>
  <si>
    <t>Coby White</t>
  </si>
  <si>
    <t>Bryn Forbes</t>
  </si>
  <si>
    <t>J.J. Redick</t>
  </si>
  <si>
    <t>Aaron Holiday</t>
  </si>
  <si>
    <t>Nerlens Noel</t>
  </si>
  <si>
    <t>DeAndre Jordan</t>
  </si>
  <si>
    <t>Marc Gasol</t>
  </si>
  <si>
    <t>Otto Porter</t>
  </si>
  <si>
    <t>Injured - left foot contusion (6g) - 11/29/2019</t>
  </si>
  <si>
    <t>Richaun Holmes</t>
  </si>
  <si>
    <t>Rudy Gay</t>
  </si>
  <si>
    <t>Kent Bazemore</t>
  </si>
  <si>
    <t>Rodney Hood</t>
  </si>
  <si>
    <t>Willie Cauley-Stein</t>
  </si>
  <si>
    <t>Trey Burke</t>
  </si>
  <si>
    <t>Jordan Poole</t>
  </si>
  <si>
    <t>Cody Zeller</t>
  </si>
  <si>
    <t>JaMychal Green</t>
  </si>
  <si>
    <t>Bobby Portis</t>
  </si>
  <si>
    <t>Terrence Ross</t>
  </si>
  <si>
    <t>Garrett Temple</t>
  </si>
  <si>
    <t>Patty Mills</t>
  </si>
  <si>
    <t>Jake Layman</t>
  </si>
  <si>
    <t>Norman Powell</t>
  </si>
  <si>
    <t>Chris Chiozza</t>
  </si>
  <si>
    <t>G-League</t>
  </si>
  <si>
    <t>Kenrich Williams</t>
  </si>
  <si>
    <t>Kevin Huerter</t>
  </si>
  <si>
    <t>Miles Bridges</t>
  </si>
  <si>
    <t>Rui Hachimura</t>
  </si>
  <si>
    <t>Eric Paschall</t>
  </si>
  <si>
    <t>Josh Okogie</t>
  </si>
  <si>
    <t>Questionable - left knee soreness</t>
  </si>
  <si>
    <t>Markelle Fultz</t>
  </si>
  <si>
    <t>J.J. Barea</t>
  </si>
  <si>
    <t>Derrick White</t>
  </si>
  <si>
    <t>Markieff Morris</t>
  </si>
  <si>
    <t>Daniel Theis</t>
  </si>
  <si>
    <t>Duncan Robinson</t>
  </si>
  <si>
    <t>Ivica Zubac</t>
  </si>
  <si>
    <t>Darius Garland</t>
  </si>
  <si>
    <t>Robert Williams</t>
  </si>
  <si>
    <t>Wendell Carter Jr.</t>
  </si>
  <si>
    <t>Joe Ingles</t>
  </si>
  <si>
    <t>Cedi Osman</t>
  </si>
  <si>
    <t>Rondae Hollis-Jefferson</t>
  </si>
  <si>
    <t>Royce O'Neale</t>
  </si>
  <si>
    <t>Thaddeus Young</t>
  </si>
  <si>
    <t>George Hill</t>
  </si>
  <si>
    <t>De'Andre Hunter</t>
  </si>
  <si>
    <t>Damion Lee</t>
  </si>
  <si>
    <t>Zach Collins</t>
  </si>
  <si>
    <t>Injured - shoulder surgery (52g) - 3/10/2020</t>
  </si>
  <si>
    <t>Derrick Favors</t>
  </si>
  <si>
    <t>Y!Adp9</t>
  </si>
  <si>
    <t>Y!ORank</t>
  </si>
  <si>
    <t>Y!%</t>
  </si>
  <si>
    <t>Age</t>
  </si>
  <si>
    <t>G</t>
  </si>
  <si>
    <t>F</t>
  </si>
  <si>
    <t>Out - lower back (1g) - 11/23/2019</t>
  </si>
  <si>
    <t>#</t>
  </si>
  <si>
    <t>Season Rank</t>
  </si>
  <si>
    <t>Probable - right ankle; sprain</t>
  </si>
  <si>
    <t>Questionable - right hip; bruised right hip</t>
  </si>
  <si>
    <t>Probable - bruised back</t>
  </si>
  <si>
    <t>Probable - concussion</t>
  </si>
  <si>
    <t>Bruce Brown</t>
  </si>
  <si>
    <t>Al-Farouq Aminu</t>
  </si>
  <si>
    <t>Cam Reddish</t>
  </si>
  <si>
    <t>Hamidou Diallo</t>
  </si>
  <si>
    <t>Questionable - knee soreness</t>
  </si>
  <si>
    <t>Anfernee Simons</t>
  </si>
  <si>
    <t>Count</t>
  </si>
  <si>
    <t>Wk</t>
  </si>
  <si>
    <t>Opponent</t>
  </si>
  <si>
    <t>Result</t>
  </si>
  <si>
    <t>Score</t>
  </si>
  <si>
    <t>Week Starting</t>
  </si>
  <si>
    <t>Loss</t>
  </si>
  <si>
    <t>Win</t>
  </si>
  <si>
    <t>17 &amp; 18</t>
  </si>
  <si>
    <t> Antetojimbo</t>
  </si>
  <si>
    <t> RJ Carrot</t>
  </si>
  <si>
    <t> BGCP3TVinHD</t>
  </si>
  <si>
    <t> Mediocritty</t>
  </si>
  <si>
    <t> Trust The Process</t>
  </si>
  <si>
    <t> KAT wrestlers</t>
  </si>
  <si>
    <t> The Zion King</t>
  </si>
  <si>
    <t> C-Dow Slicks</t>
  </si>
  <si>
    <t> DP3</t>
  </si>
  <si>
    <t>Round.Number</t>
  </si>
  <si>
    <t>Date</t>
  </si>
  <si>
    <t>Location</t>
  </si>
  <si>
    <t>Home.Team</t>
  </si>
  <si>
    <t>Away.Team</t>
  </si>
  <si>
    <t>Scotiabank Arena</t>
  </si>
  <si>
    <t>Toronto Raptors</t>
  </si>
  <si>
    <t>New Orleans Pelicans</t>
  </si>
  <si>
    <t>Staples Center</t>
  </si>
  <si>
    <t>LA Clippers</t>
  </si>
  <si>
    <t>Los Angeles Lakers</t>
  </si>
  <si>
    <t>Spectrum Center</t>
  </si>
  <si>
    <t>Charlotte Hornets</t>
  </si>
  <si>
    <t>Chicago Bulls</t>
  </si>
  <si>
    <t>Bankers Life Fieldhouse</t>
  </si>
  <si>
    <t>Indiana Pacers</t>
  </si>
  <si>
    <t>Detroit Pistons</t>
  </si>
  <si>
    <t>Amway Center</t>
  </si>
  <si>
    <t>Orlando Magic</t>
  </si>
  <si>
    <t>Cleveland Cavaliers</t>
  </si>
  <si>
    <t>Barclays Center</t>
  </si>
  <si>
    <t>Brooklyn Nets</t>
  </si>
  <si>
    <t>Minnesota Timberwolves</t>
  </si>
  <si>
    <t>AmericanAirlines Arena</t>
  </si>
  <si>
    <t>Miami Heat</t>
  </si>
  <si>
    <t>Memphis Grizzlies</t>
  </si>
  <si>
    <t>Wells Fargo Center</t>
  </si>
  <si>
    <t>Philadelphia 76ers</t>
  </si>
  <si>
    <t>Boston Celtics</t>
  </si>
  <si>
    <t>American Airlines Center</t>
  </si>
  <si>
    <t>Dallas Mavericks</t>
  </si>
  <si>
    <t>Washington Wizards</t>
  </si>
  <si>
    <t>AT&amp;T Center</t>
  </si>
  <si>
    <t>San Antonio Spurs</t>
  </si>
  <si>
    <t>New York Knicks</t>
  </si>
  <si>
    <t>Vivint Smart Home Arena</t>
  </si>
  <si>
    <t>Utah Jazz</t>
  </si>
  <si>
    <t>Oklahoma City Thunder</t>
  </si>
  <si>
    <t>Talking Stick Resort Arena</t>
  </si>
  <si>
    <t>Phoenix Suns</t>
  </si>
  <si>
    <t>Sacramento Kings</t>
  </si>
  <si>
    <t>Moda Center</t>
  </si>
  <si>
    <t>Portland Trail Blazers</t>
  </si>
  <si>
    <t>Denver Nuggets</t>
  </si>
  <si>
    <t>Little Caesars Arena</t>
  </si>
  <si>
    <t>Atlanta Hawks</t>
  </si>
  <si>
    <t>Toyota Center</t>
  </si>
  <si>
    <t>Houston Rockets</t>
  </si>
  <si>
    <t>Milwaukee Bucks</t>
  </si>
  <si>
    <t>Chase Center</t>
  </si>
  <si>
    <t>Golden State Warriors</t>
  </si>
  <si>
    <t>TD Garden</t>
  </si>
  <si>
    <t>FedExForum</t>
  </si>
  <si>
    <t>Smoothie King Center</t>
  </si>
  <si>
    <t>Chesapeake Energy Arena</t>
  </si>
  <si>
    <t>Pepsi Center</t>
  </si>
  <si>
    <t>Golden 1 Center</t>
  </si>
  <si>
    <t>Fiserv Forum</t>
  </si>
  <si>
    <t>State Farm Arena</t>
  </si>
  <si>
    <t>Madison Square Garden</t>
  </si>
  <si>
    <t>Rocket Mortgage FieldHouse</t>
  </si>
  <si>
    <t>United Center</t>
  </si>
  <si>
    <t>Target Center</t>
  </si>
  <si>
    <t>Capital One Arena</t>
  </si>
  <si>
    <t>Arena Ciudad de Mexico</t>
  </si>
  <si>
    <t>AccorHotels Arena</t>
  </si>
  <si>
    <t>Home</t>
  </si>
  <si>
    <t>Away</t>
  </si>
  <si>
    <t>Schedule</t>
  </si>
  <si>
    <t>ADP</t>
  </si>
  <si>
    <t>Week</t>
  </si>
  <si>
    <t>Week 5</t>
  </si>
  <si>
    <t>Total</t>
  </si>
  <si>
    <t>Early</t>
  </si>
  <si>
    <t>Late</t>
  </si>
  <si>
    <t>IL</t>
  </si>
  <si>
    <t>Inj.</t>
  </si>
  <si>
    <t>10g Rank</t>
  </si>
  <si>
    <t>5g Rank</t>
  </si>
  <si>
    <t>Probable - b2b</t>
  </si>
  <si>
    <t>Questionable - thumb</t>
  </si>
  <si>
    <t>D.J. Augustin</t>
  </si>
  <si>
    <t>JaVale McGee</t>
  </si>
  <si>
    <t>Kyle Kuzma</t>
  </si>
  <si>
    <t>Malik Monk</t>
  </si>
  <si>
    <t>Ben McLemore</t>
  </si>
  <si>
    <t>Justin Holiday</t>
  </si>
  <si>
    <t>Jarrett Allen</t>
  </si>
  <si>
    <t>Tony Snell</t>
  </si>
  <si>
    <t>Questionable - left hip flexor strain</t>
  </si>
  <si>
    <t>Cameron Johnson</t>
  </si>
  <si>
    <t>T.J. McConnell</t>
  </si>
  <si>
    <t>Questionable - sore groin</t>
  </si>
  <si>
    <t>Trey Lyles</t>
  </si>
  <si>
    <t>Kyle Anderson</t>
  </si>
  <si>
    <t>Goga Bitadze</t>
  </si>
  <si>
    <t>Questionable - knee</t>
  </si>
  <si>
    <t>Injured - broken hand (38g) - 2/8/2020</t>
  </si>
  <si>
    <t>Questionable - sprained ankle</t>
  </si>
  <si>
    <t>Questionable - right knee soreness</t>
  </si>
  <si>
    <t>Injured - thumb sprain (8g) - 12/4/2019</t>
  </si>
  <si>
    <t>Suspended - 25 games (17g) - 12/23/2019</t>
  </si>
  <si>
    <t>Doubtful - illness (1g) - 11/20/2019</t>
  </si>
  <si>
    <t>Questionable - groin</t>
  </si>
  <si>
    <t>Injured - hand surgery (14g) - 12/22/2019</t>
  </si>
  <si>
    <t>Questionable - knee/ankle</t>
  </si>
  <si>
    <t>Doubtful - hamstring (1g) - 11/20/2019</t>
  </si>
  <si>
    <t>Injured - ankle sprain (12g) - 12/13/2019</t>
  </si>
  <si>
    <t>Injured - shoulder (7g) - 12/2/2019</t>
  </si>
  <si>
    <t>Rajon Rondo</t>
  </si>
  <si>
    <t>C.J. Miles</t>
  </si>
  <si>
    <t>Injured - hand fracture (8g) - 12/4/2019</t>
  </si>
  <si>
    <t>Questionable - back</t>
  </si>
  <si>
    <t>Nicolas Batum</t>
  </si>
  <si>
    <t>Marvin Bagley III</t>
  </si>
  <si>
    <t>Injured - right thumb (6g) - 12/2/2019</t>
  </si>
  <si>
    <t>Donte DiVincenzo</t>
  </si>
  <si>
    <t>Avery Bradley</t>
  </si>
  <si>
    <t>Injured - leg contusion (3g) - 11/25/2019</t>
  </si>
  <si>
    <t>Dwight Howard</t>
  </si>
  <si>
    <t>R.J. Barrett</t>
  </si>
  <si>
    <t>Landry Shamet</t>
  </si>
  <si>
    <t>Injured - ankle (15g) - 12/17/2019</t>
  </si>
  <si>
    <t>Frank Kaminsky</t>
  </si>
  <si>
    <t>Tyus Jones</t>
  </si>
  <si>
    <t>Mario Hezonja</t>
  </si>
  <si>
    <t>Marquese Chriss</t>
  </si>
  <si>
    <t>Seth Curry</t>
  </si>
  <si>
    <t>Gorgui Dieng</t>
  </si>
  <si>
    <t>Omari Spellman</t>
  </si>
  <si>
    <t>Alex Caruso</t>
  </si>
  <si>
    <t>Mikal Bridges</t>
  </si>
  <si>
    <t>Jevon Carter</t>
  </si>
  <si>
    <t>Eric Gordon</t>
  </si>
  <si>
    <t>Injured - knee surgery (15g) - 12/21/2019</t>
  </si>
  <si>
    <t>Moe Harkless</t>
  </si>
  <si>
    <t>Treveon Graham</t>
  </si>
  <si>
    <t>Emmanuel Mudiay</t>
  </si>
  <si>
    <t>Nickeil Alexander-Walker</t>
  </si>
  <si>
    <t>DeAndre' Bembry</t>
  </si>
  <si>
    <t>Edmond Sumner</t>
  </si>
  <si>
    <t>Injured - right hand fracture (1g) - 11/23/2019</t>
  </si>
  <si>
    <t>Matisse Thybulle</t>
  </si>
  <si>
    <t>Ish Smith</t>
  </si>
  <si>
    <t>Jahlil Okafor</t>
  </si>
  <si>
    <t>Questionable - ankle</t>
  </si>
  <si>
    <t>Meyers Leonard</t>
  </si>
  <si>
    <t>Frank Jackson</t>
  </si>
  <si>
    <t>Questionable - neck</t>
  </si>
  <si>
    <t>Kevin Knox</t>
  </si>
  <si>
    <t>Dwayne Bacon</t>
  </si>
  <si>
    <t>Ky Bowman</t>
  </si>
  <si>
    <t>Kevin Porter</t>
  </si>
  <si>
    <t>Dorian Finney-Smith</t>
  </si>
  <si>
    <t>Patrick McCaw</t>
  </si>
  <si>
    <t>Injured - knee surgery (9g) - 12/8/2019</t>
  </si>
  <si>
    <t>E'Twaun Moore</t>
  </si>
  <si>
    <t>Michael Carter-Williams</t>
  </si>
  <si>
    <t>Questionable - strained hip</t>
  </si>
  <si>
    <t>Mason Plumlee</t>
  </si>
  <si>
    <t>Isaiah Hartenstein</t>
  </si>
  <si>
    <t>Furkan Korkmaz</t>
  </si>
  <si>
    <t>Doug McDermott</t>
  </si>
  <si>
    <t>Evan Turner</t>
  </si>
  <si>
    <t>Wesley Matthews</t>
  </si>
  <si>
    <t>Solomon Hill</t>
  </si>
  <si>
    <t>Brad Wanamaker</t>
  </si>
  <si>
    <t>Ersan Ilyasova</t>
  </si>
  <si>
    <t>Dewayne Dedmon</t>
  </si>
  <si>
    <t>Cory Joseph</t>
  </si>
  <si>
    <t>Tim Hardaway Jr.</t>
  </si>
  <si>
    <t>Jerami Grant</t>
  </si>
  <si>
    <t>Kevon Looney</t>
  </si>
  <si>
    <t>Injured - hamstring tightness (1g) - 11/20/2019</t>
  </si>
  <si>
    <t>Trevor Ariza</t>
  </si>
  <si>
    <t>Tim Frazier</t>
  </si>
  <si>
    <t>Marvin Williams</t>
  </si>
  <si>
    <t>Pat Connaughton</t>
  </si>
  <si>
    <t>Monte Morris</t>
  </si>
  <si>
    <t>Damian Jones</t>
  </si>
  <si>
    <t>Jeff Green</t>
  </si>
  <si>
    <t>Marko Guduric</t>
  </si>
  <si>
    <t>Jalen Brunson</t>
  </si>
  <si>
    <t>Sterling Brown</t>
  </si>
  <si>
    <t>Nicolo Melli</t>
  </si>
  <si>
    <t>Allen Crabbe</t>
  </si>
  <si>
    <t>Alex Len</t>
  </si>
  <si>
    <t>Bruno Caboclo</t>
  </si>
  <si>
    <t>Chris Boucher</t>
  </si>
  <si>
    <t>Malik Beasley</t>
  </si>
  <si>
    <t>Grayson Allen</t>
  </si>
  <si>
    <t>Questionable - left ankle</t>
  </si>
  <si>
    <t>Terrance Ferguson</t>
  </si>
  <si>
    <t>Jaxson Hayes</t>
  </si>
  <si>
    <t>Isaac Bonga</t>
  </si>
  <si>
    <t>Keita Bates-Diop</t>
  </si>
  <si>
    <t>Kentavious Caldwell-Pope</t>
  </si>
  <si>
    <t>Steven Adams</t>
  </si>
  <si>
    <t>Christian Wood</t>
  </si>
  <si>
    <t>Terence Davis</t>
  </si>
  <si>
    <t>Jakob Poeltl</t>
  </si>
  <si>
    <t>Dwight Powell</t>
  </si>
  <si>
    <t>Theo Pinson</t>
  </si>
  <si>
    <t>Austin Rivers</t>
  </si>
  <si>
    <t>De'Anthony Melton</t>
  </si>
  <si>
    <t>Jarrett Culver</t>
  </si>
  <si>
    <t>Allonzo Trier</t>
  </si>
  <si>
    <t>James Johnson</t>
  </si>
  <si>
    <t>Tyler Johnson</t>
  </si>
  <si>
    <t>Kyle Korver</t>
  </si>
  <si>
    <t>Derrick Jones</t>
  </si>
  <si>
    <t>Questionable - hip strain</t>
  </si>
  <si>
    <t>Mike Scott</t>
  </si>
  <si>
    <t>Grant Williams</t>
  </si>
  <si>
    <t>Mohamed Bamba</t>
  </si>
  <si>
    <t>Reggie Jackson</t>
  </si>
  <si>
    <t>Injured - lower back (7g) - 12/3/2019</t>
  </si>
  <si>
    <t>Chris Silva</t>
  </si>
  <si>
    <t>Taj Gibson</t>
  </si>
  <si>
    <t>Ryan Arcidiacono</t>
  </si>
  <si>
    <t>Chandler Hutchison</t>
  </si>
  <si>
    <t>Boban Marjanovic</t>
  </si>
  <si>
    <t>James Ennis</t>
  </si>
  <si>
    <t>Brandon Knight</t>
  </si>
  <si>
    <t>T.J. Leaf</t>
  </si>
  <si>
    <t>Skal Labissiere</t>
  </si>
  <si>
    <t>Cody Martin</t>
  </si>
  <si>
    <t>Torrey Craig</t>
  </si>
  <si>
    <t>Anthony Tolliver</t>
  </si>
  <si>
    <t>Jerome Robinson</t>
  </si>
  <si>
    <t>Raul Neto</t>
  </si>
  <si>
    <t>Dzanan Musa</t>
  </si>
  <si>
    <t>Thabo Sefolosha</t>
  </si>
  <si>
    <t>Darius Bazley</t>
  </si>
  <si>
    <t>Noah Vonleh</t>
  </si>
  <si>
    <t>Chris Clemons</t>
  </si>
  <si>
    <t>Quinn Cook</t>
  </si>
  <si>
    <t>Patrick Patterson</t>
  </si>
  <si>
    <t>Jacob Evans</t>
  </si>
  <si>
    <t>Injured - adductor strain (2g) - 11/22/2019</t>
  </si>
  <si>
    <t>Troy Daniels</t>
  </si>
  <si>
    <t>Jordan McRae</t>
  </si>
  <si>
    <t>Ryan Anderson</t>
  </si>
  <si>
    <t>Kyle O'Quinn</t>
  </si>
  <si>
    <t>Carsen Edwards</t>
  </si>
  <si>
    <t>Vince Carter</t>
  </si>
  <si>
    <t>Questionable - personal reasons</t>
  </si>
  <si>
    <t>Josh Magette</t>
  </si>
  <si>
    <t>Luke Kornet</t>
  </si>
  <si>
    <t>Out - head; sinusitis (1g) - 11/20/2019</t>
  </si>
  <si>
    <t>JaKarr Sampson</t>
  </si>
  <si>
    <t>Willy Hernangomez</t>
  </si>
  <si>
    <t>Enes Kanter</t>
  </si>
  <si>
    <t>Matthew Dellavedova</t>
  </si>
  <si>
    <t>Nassir Little</t>
  </si>
  <si>
    <t>Ante Zizic</t>
  </si>
  <si>
    <t>Damyean Dotson</t>
  </si>
  <si>
    <t>Matt Thomas</t>
  </si>
  <si>
    <t>Mike Muscala</t>
  </si>
  <si>
    <t>Michael Kidd-Gilchrist</t>
  </si>
  <si>
    <t>Jarrell Brantley</t>
  </si>
  <si>
    <t>Dennis Smith Jr.</t>
  </si>
  <si>
    <t>Thon Maker</t>
  </si>
  <si>
    <t>Wayne Ellington</t>
  </si>
  <si>
    <t>Justin Jackson</t>
  </si>
  <si>
    <t>Yogi Ferrell</t>
  </si>
  <si>
    <t>Tyson Chandler</t>
  </si>
  <si>
    <t>Jordan McLaughlin</t>
  </si>
  <si>
    <t>David Nwaba</t>
  </si>
  <si>
    <t>Sviatoslav Mykhailiuk</t>
  </si>
  <si>
    <t>Ed Davis</t>
  </si>
  <si>
    <t>Injured - fractured fibula (9g) - 12/4/2019</t>
  </si>
  <si>
    <t>Iman Shumpert</t>
  </si>
  <si>
    <t>Juan Hernangomez</t>
  </si>
  <si>
    <t>Jordan Bell</t>
  </si>
  <si>
    <t>DeMarre Carroll</t>
  </si>
  <si>
    <t>Bruno Fernando</t>
  </si>
  <si>
    <t>Robin Lopez</t>
  </si>
  <si>
    <t>Harry Giles</t>
  </si>
  <si>
    <t>Marco Belinelli</t>
  </si>
  <si>
    <t>Deonte Burton</t>
  </si>
  <si>
    <t>Admiral Schofield</t>
  </si>
  <si>
    <t>Abdel Nader</t>
  </si>
  <si>
    <t>Terance Mann</t>
  </si>
  <si>
    <t>Naz Long</t>
  </si>
  <si>
    <t>Rodney McGruder</t>
  </si>
  <si>
    <t>Mfiondu Kabengele</t>
  </si>
  <si>
    <t>Chimezie Metu</t>
  </si>
  <si>
    <t>Shake Milton</t>
  </si>
  <si>
    <t>Tony Bradley</t>
  </si>
  <si>
    <t>Rodions Kurucs</t>
  </si>
  <si>
    <t>Gary Trent Jr.</t>
  </si>
  <si>
    <t>Caleb Martin</t>
  </si>
  <si>
    <t>Vincent Poirier</t>
  </si>
  <si>
    <t>Michael Porter Jr.</t>
  </si>
  <si>
    <t>Tacko Fall</t>
  </si>
  <si>
    <t>Wesley Iwundu</t>
  </si>
  <si>
    <t>Alfonzo McKinnie</t>
  </si>
  <si>
    <t>Ty Wallace</t>
  </si>
  <si>
    <t>Charlie Brown</t>
  </si>
  <si>
    <t>Jared Dudley</t>
  </si>
  <si>
    <t>Semi Ojeleye</t>
  </si>
  <si>
    <t>Bismack Biyombo</t>
  </si>
  <si>
    <t>Johnathan Motley</t>
  </si>
  <si>
    <t>Georges Niang</t>
  </si>
  <si>
    <t>Amile Jefferson</t>
  </si>
  <si>
    <t>Caleb Swanigan</t>
  </si>
  <si>
    <t>Questionable - left ankle sprain</t>
  </si>
  <si>
    <t>Nicolas Claxton</t>
  </si>
  <si>
    <t>Stanley Johnson</t>
  </si>
  <si>
    <t>Tyler Cook</t>
  </si>
  <si>
    <t>Alize Johnson</t>
  </si>
  <si>
    <t>Justin Robinson</t>
  </si>
  <si>
    <t>D.J. Wilson</t>
  </si>
  <si>
    <t>Wenyen Gabriel</t>
  </si>
  <si>
    <t>Denzel Valentine</t>
  </si>
  <si>
    <t>Drew Eubanks</t>
  </si>
  <si>
    <t>Udonis Haslem</t>
  </si>
  <si>
    <t>Yuta Watanabe</t>
  </si>
  <si>
    <t>Javonte Green</t>
  </si>
  <si>
    <t>Ignas Brazdeikis</t>
  </si>
  <si>
    <t>Joshia Gray</t>
  </si>
  <si>
    <t>Ryan Broekhoff</t>
  </si>
  <si>
    <t>Zylan Cheatham</t>
  </si>
  <si>
    <t>Elie Okobo</t>
  </si>
  <si>
    <t>Thanasis Antetokounmpo</t>
  </si>
  <si>
    <t>Kelan Martin</t>
  </si>
  <si>
    <t>Gary Clark</t>
  </si>
  <si>
    <t>Shaq Harrison</t>
  </si>
  <si>
    <t>Justin Patton</t>
  </si>
  <si>
    <t>Jalen McDaniels</t>
  </si>
  <si>
    <t>Melvin Frazier</t>
  </si>
  <si>
    <t>Derrick Walton Jr.</t>
  </si>
  <si>
    <t>Daryl Macon</t>
  </si>
  <si>
    <t>Garrison Mathews</t>
  </si>
  <si>
    <t>Malcolm Miller</t>
  </si>
  <si>
    <t>Courtney Lee</t>
  </si>
  <si>
    <t>Moses Brown</t>
  </si>
  <si>
    <t>Lonnie Walker IV</t>
  </si>
  <si>
    <t>Jarred Vanderbilt</t>
  </si>
  <si>
    <t>Stanton Kidd</t>
  </si>
  <si>
    <t>Jaylen Hoard</t>
  </si>
  <si>
    <t>Cheick Diallo</t>
  </si>
  <si>
    <t>Brian Bowen II</t>
  </si>
  <si>
    <t>Devon Hall</t>
  </si>
  <si>
    <t>Justin James</t>
  </si>
  <si>
    <t>Kostas Antetokounmpo</t>
  </si>
  <si>
    <t>Zach Norvell Jr.</t>
  </si>
  <si>
    <t>KZ Okpala</t>
  </si>
  <si>
    <t>Questionable - left achilles strain</t>
  </si>
  <si>
    <t>Nigel Williams-Goss</t>
  </si>
  <si>
    <t>Daniel Gafford</t>
  </si>
  <si>
    <t>Jared Harper</t>
  </si>
  <si>
    <t>Vlatko Cancar</t>
  </si>
  <si>
    <t>Chandler Parsons</t>
  </si>
  <si>
    <t>Jaylen Nowell</t>
  </si>
  <si>
    <t>Romeo Langford</t>
  </si>
  <si>
    <t>DaQuan Jeffries</t>
  </si>
  <si>
    <t>Miye Oni</t>
  </si>
  <si>
    <t>John Konchar</t>
  </si>
  <si>
    <t>Jordan Bone</t>
  </si>
  <si>
    <t>John Henson</t>
  </si>
  <si>
    <t>Khyri Thomas</t>
  </si>
  <si>
    <t>Injured - right foot surgery (15g) - 12/20/2019</t>
  </si>
  <si>
    <t>Jonah Bolden</t>
  </si>
  <si>
    <t>Khem Birch</t>
  </si>
  <si>
    <t>yahoo_id</t>
  </si>
  <si>
    <t>name</t>
  </si>
  <si>
    <t>initial</t>
  </si>
  <si>
    <t>last_name</t>
  </si>
  <si>
    <t>team</t>
  </si>
  <si>
    <t>abbr</t>
  </si>
  <si>
    <t>uniform</t>
  </si>
  <si>
    <t>pos</t>
  </si>
  <si>
    <t>prmy_pos</t>
  </si>
  <si>
    <t>ownership</t>
  </si>
  <si>
    <t>V</t>
  </si>
  <si>
    <t>Carter</t>
  </si>
  <si>
    <t>Atl</t>
  </si>
  <si>
    <t>G,F</t>
  </si>
  <si>
    <t>freeagents</t>
  </si>
  <si>
    <t>Jamal Crawford</t>
  </si>
  <si>
    <t>J</t>
  </si>
  <si>
    <t>Crawford</t>
  </si>
  <si>
    <t>Pho</t>
  </si>
  <si>
    <t>T</t>
  </si>
  <si>
    <t>Chandler</t>
  </si>
  <si>
    <t>Hou</t>
  </si>
  <si>
    <t>Pau Gasol</t>
  </si>
  <si>
    <t>P</t>
  </si>
  <si>
    <t>Gasol</t>
  </si>
  <si>
    <t>Por</t>
  </si>
  <si>
    <t>F,C</t>
  </si>
  <si>
    <t>Joe Johnson</t>
  </si>
  <si>
    <t>Johnson</t>
  </si>
  <si>
    <t>Det</t>
  </si>
  <si>
    <t>Nene Hilario</t>
  </si>
  <si>
    <t>N</t>
  </si>
  <si>
    <t>Hilario</t>
  </si>
  <si>
    <t>L</t>
  </si>
  <si>
    <t>James</t>
  </si>
  <si>
    <t>Carmelo Anthony</t>
  </si>
  <si>
    <t>Anthony</t>
  </si>
  <si>
    <t>Chi</t>
  </si>
  <si>
    <t>Zaza Pachulia</t>
  </si>
  <si>
    <t>Z</t>
  </si>
  <si>
    <t>Pachulia</t>
  </si>
  <si>
    <t>K</t>
  </si>
  <si>
    <t>Korver</t>
  </si>
  <si>
    <t>Mil</t>
  </si>
  <si>
    <t>U</t>
  </si>
  <si>
    <t>Haslem</t>
  </si>
  <si>
    <t>Mia</t>
  </si>
  <si>
    <t>D</t>
  </si>
  <si>
    <t>Howard</t>
  </si>
  <si>
    <t>Shaun Livingston</t>
  </si>
  <si>
    <t>S</t>
  </si>
  <si>
    <t>Livingston</t>
  </si>
  <si>
    <t>GS</t>
  </si>
  <si>
    <t>Devin Harris</t>
  </si>
  <si>
    <t>Harris</t>
  </si>
  <si>
    <t>Dal</t>
  </si>
  <si>
    <t>Luol Deng</t>
  </si>
  <si>
    <t>Deng</t>
  </si>
  <si>
    <t>Andre Iguodala</t>
  </si>
  <si>
    <t>A</t>
  </si>
  <si>
    <t>Iguodala</t>
  </si>
  <si>
    <t>Mem</t>
  </si>
  <si>
    <t>J.R. Smith</t>
  </si>
  <si>
    <t>Smith</t>
  </si>
  <si>
    <t>Cle</t>
  </si>
  <si>
    <t>Ariza</t>
  </si>
  <si>
    <t>Sac</t>
  </si>
  <si>
    <t>Andrew Bogut</t>
  </si>
  <si>
    <t>Bogut</t>
  </si>
  <si>
    <t>M</t>
  </si>
  <si>
    <t>Williams</t>
  </si>
  <si>
    <t>Cha</t>
  </si>
  <si>
    <t>Paul</t>
  </si>
  <si>
    <t>Raymond Felton</t>
  </si>
  <si>
    <t>R</t>
  </si>
  <si>
    <t>Felton</t>
  </si>
  <si>
    <t>Gerald Green</t>
  </si>
  <si>
    <t>Green</t>
  </si>
  <si>
    <t>Ian Mahinmi</t>
  </si>
  <si>
    <t>I</t>
  </si>
  <si>
    <t>Mahinmi</t>
  </si>
  <si>
    <t>Was</t>
  </si>
  <si>
    <t>Miles</t>
  </si>
  <si>
    <t>E</t>
  </si>
  <si>
    <t>Ilyasova</t>
  </si>
  <si>
    <t>Los Angeles Clippers</t>
  </si>
  <si>
    <t>Amir Johnson</t>
  </si>
  <si>
    <t>Phi</t>
  </si>
  <si>
    <t>Marcin Gortat</t>
  </si>
  <si>
    <t>Gortat</t>
  </si>
  <si>
    <t>Jose Calderon</t>
  </si>
  <si>
    <t>Calderon</t>
  </si>
  <si>
    <t>Aldridge</t>
  </si>
  <si>
    <t>SA</t>
  </si>
  <si>
    <t>Gay</t>
  </si>
  <si>
    <t>JJ Redick</t>
  </si>
  <si>
    <t>Redick</t>
  </si>
  <si>
    <t>NO</t>
  </si>
  <si>
    <t>Sefolosha</t>
  </si>
  <si>
    <t>Rondo</t>
  </si>
  <si>
    <t>Lowry</t>
  </si>
  <si>
    <t>Tor</t>
  </si>
  <si>
    <t>Tucker</t>
  </si>
  <si>
    <t>Millsap</t>
  </si>
  <si>
    <t>Den</t>
  </si>
  <si>
    <t>Barea</t>
  </si>
  <si>
    <t>Kevin Durant</t>
  </si>
  <si>
    <t>Durant</t>
  </si>
  <si>
    <t>Bkn</t>
  </si>
  <si>
    <t>Horford</t>
  </si>
  <si>
    <t>Conley</t>
  </si>
  <si>
    <t>Uta</t>
  </si>
  <si>
    <t>Corey Brewer</t>
  </si>
  <si>
    <t>Brewer</t>
  </si>
  <si>
    <t>Joakim Noah</t>
  </si>
  <si>
    <t>Noah</t>
  </si>
  <si>
    <t>Young</t>
  </si>
  <si>
    <t>Nick Young</t>
  </si>
  <si>
    <t>Belinelli</t>
  </si>
  <si>
    <t>Jason Smith</t>
  </si>
  <si>
    <t>Dudley</t>
  </si>
  <si>
    <t>Wilson Chandler</t>
  </si>
  <si>
    <t>W</t>
  </si>
  <si>
    <t>waivers</t>
  </si>
  <si>
    <t>Tolliver</t>
  </si>
  <si>
    <t>Rose</t>
  </si>
  <si>
    <t>Michael Beasley</t>
  </si>
  <si>
    <t>Beasley</t>
  </si>
  <si>
    <t>Westbrook</t>
  </si>
  <si>
    <t>Love</t>
  </si>
  <si>
    <t>Gallinari</t>
  </si>
  <si>
    <t>Gordon</t>
  </si>
  <si>
    <t>Augustin</t>
  </si>
  <si>
    <t>Orl</t>
  </si>
  <si>
    <t>B</t>
  </si>
  <si>
    <t>Lopez</t>
  </si>
  <si>
    <t>Jerryd Bayless</t>
  </si>
  <si>
    <t>Bayless</t>
  </si>
  <si>
    <t>Min</t>
  </si>
  <si>
    <t>McGee</t>
  </si>
  <si>
    <t>Anderson</t>
  </si>
  <si>
    <t>Lee</t>
  </si>
  <si>
    <t>Ibaka</t>
  </si>
  <si>
    <t>Batum</t>
  </si>
  <si>
    <t>Hill</t>
  </si>
  <si>
    <t>Jordan</t>
  </si>
  <si>
    <t>Dragic</t>
  </si>
  <si>
    <t>Griffin</t>
  </si>
  <si>
    <t>Harden</t>
  </si>
  <si>
    <t>Rubio</t>
  </si>
  <si>
    <t>Curry</t>
  </si>
  <si>
    <t>DeRozan</t>
  </si>
  <si>
    <t>Holiday</t>
  </si>
  <si>
    <t>Teague</t>
  </si>
  <si>
    <t>Omri Casspi</t>
  </si>
  <si>
    <t>O</t>
  </si>
  <si>
    <t>Casspi</t>
  </si>
  <si>
    <t>Gibson</t>
  </si>
  <si>
    <t>NY</t>
  </si>
  <si>
    <t>Carroll</t>
  </si>
  <si>
    <t>Ellington</t>
  </si>
  <si>
    <t>Dante Cunningham</t>
  </si>
  <si>
    <t>Cunningham</t>
  </si>
  <si>
    <t>Jonas Jerebko</t>
  </si>
  <si>
    <t>Jerebko</t>
  </si>
  <si>
    <t>Jodie Meeks</t>
  </si>
  <si>
    <t>Meeks</t>
  </si>
  <si>
    <t>Beverley</t>
  </si>
  <si>
    <t>Mills</t>
  </si>
  <si>
    <t>Temple</t>
  </si>
  <si>
    <t>Matthews</t>
  </si>
  <si>
    <t>John Wall</t>
  </si>
  <si>
    <t>Wall</t>
  </si>
  <si>
    <t>Turner</t>
  </si>
  <si>
    <t>Favors</t>
  </si>
  <si>
    <t>DeMarcus Cousins</t>
  </si>
  <si>
    <t>Cousins</t>
  </si>
  <si>
    <t>Ekpe Udoh</t>
  </si>
  <si>
    <t>Udoh</t>
  </si>
  <si>
    <t>Aminu</t>
  </si>
  <si>
    <t>Hayward</t>
  </si>
  <si>
    <t>Bos</t>
  </si>
  <si>
    <t>George</t>
  </si>
  <si>
    <t>Davis</t>
  </si>
  <si>
    <t>Patterson</t>
  </si>
  <si>
    <t>Bledsoe</t>
  </si>
  <si>
    <t>Bradley</t>
  </si>
  <si>
    <t>Trevor Booker</t>
  </si>
  <si>
    <t>Booker</t>
  </si>
  <si>
    <t>Ind</t>
  </si>
  <si>
    <t>Quincy Pondexter</t>
  </si>
  <si>
    <t>Q</t>
  </si>
  <si>
    <t>Pondexter</t>
  </si>
  <si>
    <t>H</t>
  </si>
  <si>
    <t>Whiteside</t>
  </si>
  <si>
    <t>Bjelica</t>
  </si>
  <si>
    <t>Jeremy Lin</t>
  </si>
  <si>
    <t>Lin</t>
  </si>
  <si>
    <t>Elijah Millsap</t>
  </si>
  <si>
    <t>Irving</t>
  </si>
  <si>
    <t>Thompson</t>
  </si>
  <si>
    <t>Valanciunas</t>
  </si>
  <si>
    <t>Biyombo</t>
  </si>
  <si>
    <t>Knight</t>
  </si>
  <si>
    <t>Walker</t>
  </si>
  <si>
    <t>Klay Thompson</t>
  </si>
  <si>
    <t>Burks</t>
  </si>
  <si>
    <t>Morris</t>
  </si>
  <si>
    <t>Leonard</t>
  </si>
  <si>
    <t>Vucevic</t>
  </si>
  <si>
    <t>Shumpert</t>
  </si>
  <si>
    <t>Kanter</t>
  </si>
  <si>
    <t>Donatas Motiejunas</t>
  </si>
  <si>
    <t>Motiejunas</t>
  </si>
  <si>
    <t>Kenneth Faried</t>
  </si>
  <si>
    <t>Faried</t>
  </si>
  <si>
    <t>Jackson</t>
  </si>
  <si>
    <t>Joseph</t>
  </si>
  <si>
    <t>Butler</t>
  </si>
  <si>
    <t>Bogdanovic</t>
  </si>
  <si>
    <t>Parsons</t>
  </si>
  <si>
    <t>Jon Leuer</t>
  </si>
  <si>
    <t>Leuer</t>
  </si>
  <si>
    <t>Bertans</t>
  </si>
  <si>
    <t>Moore</t>
  </si>
  <si>
    <t>Thomas</t>
  </si>
  <si>
    <t>Lance Thomas</t>
  </si>
  <si>
    <t>Wanamaker</t>
  </si>
  <si>
    <t>Kidd-Gilchrist</t>
  </si>
  <si>
    <t>Beal</t>
  </si>
  <si>
    <t>Dion Waiters</t>
  </si>
  <si>
    <t>Waiters</t>
  </si>
  <si>
    <t>Lillard</t>
  </si>
  <si>
    <t>Barnes</t>
  </si>
  <si>
    <t>Ross</t>
  </si>
  <si>
    <t>Drummond</t>
  </si>
  <si>
    <t>Rivers</t>
  </si>
  <si>
    <t>Lamb</t>
  </si>
  <si>
    <t>Henson</t>
  </si>
  <si>
    <t>Harkless</t>
  </si>
  <si>
    <t>Tyler Zeller</t>
  </si>
  <si>
    <t>Zeller</t>
  </si>
  <si>
    <t>Fournier</t>
  </si>
  <si>
    <t>John Jenkins</t>
  </si>
  <si>
    <t>Jenkins</t>
  </si>
  <si>
    <t>Miles Plumlee</t>
  </si>
  <si>
    <t>Plumlee</t>
  </si>
  <si>
    <t>Satoransky</t>
  </si>
  <si>
    <t>Crowder</t>
  </si>
  <si>
    <t>Middleton</t>
  </si>
  <si>
    <t>Barton</t>
  </si>
  <si>
    <t>Scott</t>
  </si>
  <si>
    <t>Darius Miller</t>
  </si>
  <si>
    <t>Miller</t>
  </si>
  <si>
    <t>O'Quinn</t>
  </si>
  <si>
    <t>Bazemore</t>
  </si>
  <si>
    <t>Hollis Thompson</t>
  </si>
  <si>
    <t>Baynes</t>
  </si>
  <si>
    <t>Anthony Bennett</t>
  </si>
  <si>
    <t>Bennett</t>
  </si>
  <si>
    <t>Victor Oladipo</t>
  </si>
  <si>
    <t>Oladipo</t>
  </si>
  <si>
    <t>Otto Porter Jr.</t>
  </si>
  <si>
    <t>Porter Jr.</t>
  </si>
  <si>
    <t>Len</t>
  </si>
  <si>
    <t>Noel</t>
  </si>
  <si>
    <t>McLemore</t>
  </si>
  <si>
    <t>Caldwell-Pope</t>
  </si>
  <si>
    <t>Burke</t>
  </si>
  <si>
    <t>CJ McCollum</t>
  </si>
  <si>
    <t>McCollum</t>
  </si>
  <si>
    <t>Carter-Williams</t>
  </si>
  <si>
    <t>Adams</t>
  </si>
  <si>
    <t>Olynyk</t>
  </si>
  <si>
    <t>Antetokounmpo</t>
  </si>
  <si>
    <t>Schroder</t>
  </si>
  <si>
    <t>Snell</t>
  </si>
  <si>
    <t>Dieng</t>
  </si>
  <si>
    <t>Hardaway Jr.</t>
  </si>
  <si>
    <t>Reggie Bullock</t>
  </si>
  <si>
    <t>Bullock</t>
  </si>
  <si>
    <t>Andre Roberson</t>
  </si>
  <si>
    <t>Roberson</t>
  </si>
  <si>
    <t>Gobert</t>
  </si>
  <si>
    <t>Crabbe</t>
  </si>
  <si>
    <t>Isaiah Canaan</t>
  </si>
  <si>
    <t>Canaan</t>
  </si>
  <si>
    <t>Muscala</t>
  </si>
  <si>
    <t>Neto</t>
  </si>
  <si>
    <t>James Ennis III</t>
  </si>
  <si>
    <t>Ennis III</t>
  </si>
  <si>
    <t>Dellavedova</t>
  </si>
  <si>
    <t>Covington</t>
  </si>
  <si>
    <t>Dedmon</t>
  </si>
  <si>
    <t>Kalin Lucas</t>
  </si>
  <si>
    <t>Lucas</t>
  </si>
  <si>
    <t>McGruder</t>
  </si>
  <si>
    <t>Daniels</t>
  </si>
  <si>
    <t>Abdul Gaddy</t>
  </si>
  <si>
    <t>Gaddy</t>
  </si>
  <si>
    <t>Wiggins</t>
  </si>
  <si>
    <t>Parker</t>
  </si>
  <si>
    <t>Embiid</t>
  </si>
  <si>
    <t>Dante Exum</t>
  </si>
  <si>
    <t>Exum</t>
  </si>
  <si>
    <t>Smart</t>
  </si>
  <si>
    <t>Randle</t>
  </si>
  <si>
    <t>Vonleh</t>
  </si>
  <si>
    <t>Payton</t>
  </si>
  <si>
    <t>McDermott</t>
  </si>
  <si>
    <t>Saric</t>
  </si>
  <si>
    <t>LaVine</t>
  </si>
  <si>
    <t>Warren</t>
  </si>
  <si>
    <t>Jusuf Nurkic</t>
  </si>
  <si>
    <t>Nurkic</t>
  </si>
  <si>
    <t>Caboclo</t>
  </si>
  <si>
    <t>Hood</t>
  </si>
  <si>
    <t>Napier</t>
  </si>
  <si>
    <t>Capela</t>
  </si>
  <si>
    <t>CJ Wilcox</t>
  </si>
  <si>
    <t>Wilcox</t>
  </si>
  <si>
    <t>Dinwiddie</t>
  </si>
  <si>
    <t>Grant</t>
  </si>
  <si>
    <t>Robinson III</t>
  </si>
  <si>
    <t>Jokic</t>
  </si>
  <si>
    <t>Markel Brown</t>
  </si>
  <si>
    <t>Brown</t>
  </si>
  <si>
    <t>Powell</t>
  </si>
  <si>
    <t>Clarkson</t>
  </si>
  <si>
    <t>Devyn Marble</t>
  </si>
  <si>
    <t>Marble</t>
  </si>
  <si>
    <t>McRae</t>
  </si>
  <si>
    <t>Eric Moreland</t>
  </si>
  <si>
    <t>Moreland</t>
  </si>
  <si>
    <t>Galloway</t>
  </si>
  <si>
    <t>Birch</t>
  </si>
  <si>
    <t>Ingles</t>
  </si>
  <si>
    <t>Frazier</t>
  </si>
  <si>
    <t>Jakarr Sampson</t>
  </si>
  <si>
    <t>Sampson</t>
  </si>
  <si>
    <t>David Stockton</t>
  </si>
  <si>
    <t>Stockton</t>
  </si>
  <si>
    <t>Richard Solomon</t>
  </si>
  <si>
    <t>Solomon</t>
  </si>
  <si>
    <t>Towns</t>
  </si>
  <si>
    <t>Russell</t>
  </si>
  <si>
    <t>Okafor</t>
  </si>
  <si>
    <t>Porzingis</t>
  </si>
  <si>
    <t>Hezonja</t>
  </si>
  <si>
    <t>Cauley-Stein</t>
  </si>
  <si>
    <t>Mudiay</t>
  </si>
  <si>
    <t>Kaminsky</t>
  </si>
  <si>
    <t>Winslow</t>
  </si>
  <si>
    <t>Lyles</t>
  </si>
  <si>
    <t>Cameron Payne</t>
  </si>
  <si>
    <t>Payne</t>
  </si>
  <si>
    <t>Oubre Jr.</t>
  </si>
  <si>
    <t>Rozier</t>
  </si>
  <si>
    <t>Jerian Grant</t>
  </si>
  <si>
    <t>Wright</t>
  </si>
  <si>
    <t>Justin Anderson</t>
  </si>
  <si>
    <t>Portis</t>
  </si>
  <si>
    <t>Hollis-Jefferson</t>
  </si>
  <si>
    <t>Jones</t>
  </si>
  <si>
    <t>Jarell Martin</t>
  </si>
  <si>
    <t>Martin</t>
  </si>
  <si>
    <t>Nance Jr.</t>
  </si>
  <si>
    <t>Looney</t>
  </si>
  <si>
    <t>Osman</t>
  </si>
  <si>
    <t>Harrell</t>
  </si>
  <si>
    <t>Hernangomez</t>
  </si>
  <si>
    <t>Holmes</t>
  </si>
  <si>
    <t>Richardson</t>
  </si>
  <si>
    <t>Connaughton</t>
  </si>
  <si>
    <t>Andrew Harrison</t>
  </si>
  <si>
    <t>Harrison</t>
  </si>
  <si>
    <t>Cristiano Felicio</t>
  </si>
  <si>
    <t>Felicio</t>
  </si>
  <si>
    <t>Marjanovic</t>
  </si>
  <si>
    <t>Jonathon Simmons</t>
  </si>
  <si>
    <t>Simmons</t>
  </si>
  <si>
    <t>Salah Mejri</t>
  </si>
  <si>
    <t>Mejri</t>
  </si>
  <si>
    <t>Graham</t>
  </si>
  <si>
    <t>Michael Frazier</t>
  </si>
  <si>
    <t>Jordan Sibert</t>
  </si>
  <si>
    <t>Sibert</t>
  </si>
  <si>
    <t>Levi Randolph</t>
  </si>
  <si>
    <t>Randolph</t>
  </si>
  <si>
    <t>McConnell</t>
  </si>
  <si>
    <t>Wood</t>
  </si>
  <si>
    <t>Cook</t>
  </si>
  <si>
    <t>Julian Washburn</t>
  </si>
  <si>
    <t>Washburn</t>
  </si>
  <si>
    <t>Ingram</t>
  </si>
  <si>
    <t>Dragan Bender</t>
  </si>
  <si>
    <t>Bender</t>
  </si>
  <si>
    <t>Dunn</t>
  </si>
  <si>
    <t>Hield</t>
  </si>
  <si>
    <t>Murray</t>
  </si>
  <si>
    <t>Chriss</t>
  </si>
  <si>
    <t>Poeltl</t>
  </si>
  <si>
    <t>Maker</t>
  </si>
  <si>
    <t>Sabonis</t>
  </si>
  <si>
    <t>Prince</t>
  </si>
  <si>
    <t>Valentine</t>
  </si>
  <si>
    <t>Juancho Hernangomez</t>
  </si>
  <si>
    <t>Guerschon Yabusele</t>
  </si>
  <si>
    <t>Yabusele</t>
  </si>
  <si>
    <t>Henry Ellenson</t>
  </si>
  <si>
    <t>Ellenson</t>
  </si>
  <si>
    <t>LeVert</t>
  </si>
  <si>
    <t>Bembry</t>
  </si>
  <si>
    <t>Malachi Richardson</t>
  </si>
  <si>
    <t>Zizic</t>
  </si>
  <si>
    <t>Timothe Luwawu-Cabarrot</t>
  </si>
  <si>
    <t>Luwawu-Cabarrot</t>
  </si>
  <si>
    <t>Korkmaz</t>
  </si>
  <si>
    <t>Siakam</t>
  </si>
  <si>
    <t>Labissiere</t>
  </si>
  <si>
    <t>Deyonta Davis</t>
  </si>
  <si>
    <t>Zubac</t>
  </si>
  <si>
    <t>Diallo</t>
  </si>
  <si>
    <t>Tyler Ulis</t>
  </si>
  <si>
    <t>Ulis</t>
  </si>
  <si>
    <t>Brogdon</t>
  </si>
  <si>
    <t>McCaw</t>
  </si>
  <si>
    <t>Isaiah Whitehead</t>
  </si>
  <si>
    <t>Whitehead</t>
  </si>
  <si>
    <t>Zhou Qi</t>
  </si>
  <si>
    <t>Qi</t>
  </si>
  <si>
    <t>Demetrius Jackson</t>
  </si>
  <si>
    <t>Layman</t>
  </si>
  <si>
    <t>Niang</t>
  </si>
  <si>
    <t>Daniel Hamilton</t>
  </si>
  <si>
    <t>Hamilton</t>
  </si>
  <si>
    <t>Nader</t>
  </si>
  <si>
    <t>Tyrone Wallace</t>
  </si>
  <si>
    <t>Wallace</t>
  </si>
  <si>
    <t>Marshall Plumlee</t>
  </si>
  <si>
    <t>Finney-Smith</t>
  </si>
  <si>
    <t>Arcidiacono</t>
  </si>
  <si>
    <t>Malcolm Delaney</t>
  </si>
  <si>
    <t>Delaney</t>
  </si>
  <si>
    <t>Okaro White</t>
  </si>
  <si>
    <t>White</t>
  </si>
  <si>
    <t>Jonathan Gibson</t>
  </si>
  <si>
    <t>Kyle Collinsworth</t>
  </si>
  <si>
    <t>Collinsworth</t>
  </si>
  <si>
    <t>Jarrod Uthoff</t>
  </si>
  <si>
    <t>Uthoff</t>
  </si>
  <si>
    <t>Chasson Randle</t>
  </si>
  <si>
    <t>Wayne Selden Jr.</t>
  </si>
  <si>
    <t>Selden Jr.</t>
  </si>
  <si>
    <t>Troy Williams</t>
  </si>
  <si>
    <t>Alex Poythress</t>
  </si>
  <si>
    <t>Poythress</t>
  </si>
  <si>
    <t>Y</t>
  </si>
  <si>
    <t>Ferrell</t>
  </si>
  <si>
    <t>Forbes</t>
  </si>
  <si>
    <t>VanVleet</t>
  </si>
  <si>
    <t>Danuel House Jr.</t>
  </si>
  <si>
    <t>House Jr.</t>
  </si>
  <si>
    <t>Jalen Jones</t>
  </si>
  <si>
    <t>C.J. Williams</t>
  </si>
  <si>
    <t>Gary Payton II</t>
  </si>
  <si>
    <t>Payton II</t>
  </si>
  <si>
    <t>Isaiah Taylor</t>
  </si>
  <si>
    <t>Taylor</t>
  </si>
  <si>
    <t>Shaquille Harrison</t>
  </si>
  <si>
    <t>Derrick Jones Jr.</t>
  </si>
  <si>
    <t>Jones Jr.</t>
  </si>
  <si>
    <t>Marcus Georges-Hunt</t>
  </si>
  <si>
    <t>Georges-Hunt</t>
  </si>
  <si>
    <t>Caruso</t>
  </si>
  <si>
    <t>Magette</t>
  </si>
  <si>
    <t>Nwaba</t>
  </si>
  <si>
    <t>Fultz</t>
  </si>
  <si>
    <t>Ball</t>
  </si>
  <si>
    <t>Tatum</t>
  </si>
  <si>
    <t>Josh Jackson</t>
  </si>
  <si>
    <t>Fox</t>
  </si>
  <si>
    <t>Isaac</t>
  </si>
  <si>
    <t>Markkanen</t>
  </si>
  <si>
    <t>Ntilikina</t>
  </si>
  <si>
    <t>Smith Jr.</t>
  </si>
  <si>
    <t>Collins</t>
  </si>
  <si>
    <t>Monk</t>
  </si>
  <si>
    <t>Kennard</t>
  </si>
  <si>
    <t>Mitchell</t>
  </si>
  <si>
    <t>Adebayo</t>
  </si>
  <si>
    <t>Patton</t>
  </si>
  <si>
    <t>Wilson</t>
  </si>
  <si>
    <t>TJ Leaf</t>
  </si>
  <si>
    <t>Leaf</t>
  </si>
  <si>
    <t>Giles</t>
  </si>
  <si>
    <t>Ferguson</t>
  </si>
  <si>
    <t>Allen</t>
  </si>
  <si>
    <t>OG Anunoby</t>
  </si>
  <si>
    <t>Anunoby</t>
  </si>
  <si>
    <t>Tyler Lydon</t>
  </si>
  <si>
    <t>Lydon</t>
  </si>
  <si>
    <t>Anzejs Pasecniks</t>
  </si>
  <si>
    <t>Pasecniks</t>
  </si>
  <si>
    <t>Swanigan</t>
  </si>
  <si>
    <t>Kuzma</t>
  </si>
  <si>
    <t>Hart</t>
  </si>
  <si>
    <t>Davon Reed</t>
  </si>
  <si>
    <t>Reed</t>
  </si>
  <si>
    <t>Wes Iwundu</t>
  </si>
  <si>
    <t>Iwundu</t>
  </si>
  <si>
    <t>Frank Mason III</t>
  </si>
  <si>
    <t>Mason III</t>
  </si>
  <si>
    <t>Ivan Rabb</t>
  </si>
  <si>
    <t>Rabb</t>
  </si>
  <si>
    <t>Bolden</t>
  </si>
  <si>
    <t>Ojeleye</t>
  </si>
  <si>
    <t>Bell</t>
  </si>
  <si>
    <t>Jawun Evans</t>
  </si>
  <si>
    <t>Evans</t>
  </si>
  <si>
    <t>Bacon</t>
  </si>
  <si>
    <t>Tyler Dorsey</t>
  </si>
  <si>
    <t>Dorsey</t>
  </si>
  <si>
    <t>Bryant</t>
  </si>
  <si>
    <t>Hartenstein</t>
  </si>
  <si>
    <t>Dotson</t>
  </si>
  <si>
    <t>Brooks</t>
  </si>
  <si>
    <t>Ike Anigbogu</t>
  </si>
  <si>
    <t>Anigbogu</t>
  </si>
  <si>
    <t>Sindarius Thornwell</t>
  </si>
  <si>
    <t>Thornwell</t>
  </si>
  <si>
    <t>Cancar</t>
  </si>
  <si>
    <t>Mathias Lessort</t>
  </si>
  <si>
    <t>Lessort</t>
  </si>
  <si>
    <t>Sumner</t>
  </si>
  <si>
    <t>Kadeem Allen</t>
  </si>
  <si>
    <t>Williams-Goss</t>
  </si>
  <si>
    <t>Jaron Blossomgame</t>
  </si>
  <si>
    <t>Blossomgame</t>
  </si>
  <si>
    <t>Antonio Blakeney</t>
  </si>
  <si>
    <t>Blakeney</t>
  </si>
  <si>
    <t>Theis</t>
  </si>
  <si>
    <t>Devin Robinson</t>
  </si>
  <si>
    <t>Robinson</t>
  </si>
  <si>
    <t>Motley</t>
  </si>
  <si>
    <t>Milton Doyle</t>
  </si>
  <si>
    <t>Doyle</t>
  </si>
  <si>
    <t>PJ Dozier</t>
  </si>
  <si>
    <t>Dozier</t>
  </si>
  <si>
    <t>Ben Moore</t>
  </si>
  <si>
    <t>Kleber</t>
  </si>
  <si>
    <t>Craig</t>
  </si>
  <si>
    <t>Boucher</t>
  </si>
  <si>
    <t>Kobi Simmons</t>
  </si>
  <si>
    <t>Walton Jr.</t>
  </si>
  <si>
    <t>Kornet</t>
  </si>
  <si>
    <t>McKinnie</t>
  </si>
  <si>
    <t>O'Neale</t>
  </si>
  <si>
    <t>London Perrantes</t>
  </si>
  <si>
    <t>Perrantes</t>
  </si>
  <si>
    <t>Troy Caupain</t>
  </si>
  <si>
    <t>Caupain</t>
  </si>
  <si>
    <t>Naz Mitrou-Long</t>
  </si>
  <si>
    <t>Mitrou-Long</t>
  </si>
  <si>
    <t>Isaiah Briscoe</t>
  </si>
  <si>
    <t>Briscoe</t>
  </si>
  <si>
    <t>Jefferson</t>
  </si>
  <si>
    <t>Antonius Cleveland</t>
  </si>
  <si>
    <t>Cleveland</t>
  </si>
  <si>
    <t>Amida Brimah</t>
  </si>
  <si>
    <t>Brimah</t>
  </si>
  <si>
    <t>Reggie Hearn</t>
  </si>
  <si>
    <t>Hearn</t>
  </si>
  <si>
    <t>Tahjere McCall</t>
  </si>
  <si>
    <t>McCall</t>
  </si>
  <si>
    <t>Myke Henry</t>
  </si>
  <si>
    <t>Henry</t>
  </si>
  <si>
    <t>Josh Gray</t>
  </si>
  <si>
    <t>Gray</t>
  </si>
  <si>
    <t>Walt Lemon Jr.</t>
  </si>
  <si>
    <t>Lemon Jr.</t>
  </si>
  <si>
    <t>Jaylen Morris</t>
  </si>
  <si>
    <t>Andre Ingram</t>
  </si>
  <si>
    <t>Ayton</t>
  </si>
  <si>
    <t>Bagley III</t>
  </si>
  <si>
    <t>Doncic</t>
  </si>
  <si>
    <t>Jackson Jr.</t>
  </si>
  <si>
    <t>Bamba</t>
  </si>
  <si>
    <t>Carter Jr.</t>
  </si>
  <si>
    <t>Sexton</t>
  </si>
  <si>
    <t>Knox</t>
  </si>
  <si>
    <t>Bridges</t>
  </si>
  <si>
    <t>Gilgeous-Alexander</t>
  </si>
  <si>
    <t>Troy Brown</t>
  </si>
  <si>
    <t>Zhaire Smith</t>
  </si>
  <si>
    <t>DiVincenzo</t>
  </si>
  <si>
    <t>Walker IV</t>
  </si>
  <si>
    <t>Huerter</t>
  </si>
  <si>
    <t>Okogie</t>
  </si>
  <si>
    <t>Hutchison</t>
  </si>
  <si>
    <t>Simons</t>
  </si>
  <si>
    <t>Wagner</t>
  </si>
  <si>
    <t>Shamet</t>
  </si>
  <si>
    <t>Jacob Evans III</t>
  </si>
  <si>
    <t>Evans III</t>
  </si>
  <si>
    <t>Musa</t>
  </si>
  <si>
    <t>Spellman</t>
  </si>
  <si>
    <t>Okobo</t>
  </si>
  <si>
    <t>Brunson</t>
  </si>
  <si>
    <t>Trent Jr.</t>
  </si>
  <si>
    <t>Bonga</t>
  </si>
  <si>
    <t>Kurucs</t>
  </si>
  <si>
    <t>Vanderbilt</t>
  </si>
  <si>
    <t>Bruce Brown Jr.</t>
  </si>
  <si>
    <t>Brown Jr.</t>
  </si>
  <si>
    <t>Issuf Sanon</t>
  </si>
  <si>
    <t>Sanon</t>
  </si>
  <si>
    <t>Melton</t>
  </si>
  <si>
    <t>Svi Mykhailiuk</t>
  </si>
  <si>
    <t>Mykhailiuk</t>
  </si>
  <si>
    <t>Bates-Diop</t>
  </si>
  <si>
    <t>Metu</t>
  </si>
  <si>
    <t>Tony Carr</t>
  </si>
  <si>
    <t>Carr</t>
  </si>
  <si>
    <t>Vincent Edwards</t>
  </si>
  <si>
    <t>Edwards</t>
  </si>
  <si>
    <t>Hall</t>
  </si>
  <si>
    <t>Milton</t>
  </si>
  <si>
    <t>Arnoldas Kulboka</t>
  </si>
  <si>
    <t>Kulboka</t>
  </si>
  <si>
    <t>Ray Spalding</t>
  </si>
  <si>
    <t>Spalding</t>
  </si>
  <si>
    <t>Kevin Hervey</t>
  </si>
  <si>
    <t>Hervey</t>
  </si>
  <si>
    <t>Thomas Welsh</t>
  </si>
  <si>
    <t>Welsh</t>
  </si>
  <si>
    <t>George King</t>
  </si>
  <si>
    <t>King</t>
  </si>
  <si>
    <t>Burton</t>
  </si>
  <si>
    <t>Rawle Alkins</t>
  </si>
  <si>
    <t>Alkins</t>
  </si>
  <si>
    <t>Trevon Duval</t>
  </si>
  <si>
    <t>Duval</t>
  </si>
  <si>
    <t>Garlon Green</t>
  </si>
  <si>
    <t>Terry Larrier</t>
  </si>
  <si>
    <t>Larrier</t>
  </si>
  <si>
    <t>Rob Gray</t>
  </si>
  <si>
    <t>DeVaughn Akoon-Purcell</t>
  </si>
  <si>
    <t>Akoon-Purcell</t>
  </si>
  <si>
    <t>Jordan Loyd</t>
  </si>
  <si>
    <t>Loyd</t>
  </si>
  <si>
    <t>Malik Newman</t>
  </si>
  <si>
    <t>Newman</t>
  </si>
  <si>
    <t>Pinson</t>
  </si>
  <si>
    <t>Broekhoff</t>
  </si>
  <si>
    <t>Brandon McCoy</t>
  </si>
  <si>
    <t>McCoy</t>
  </si>
  <si>
    <t>Marcus Lee</t>
  </si>
  <si>
    <t>Isaac Haas</t>
  </si>
  <si>
    <t>Haas</t>
  </si>
  <si>
    <t>Donte Grantham</t>
  </si>
  <si>
    <t>Grantham</t>
  </si>
  <si>
    <t>Trey Lewis</t>
  </si>
  <si>
    <t>Lewis</t>
  </si>
  <si>
    <t>Joel Berry II</t>
  </si>
  <si>
    <t>Berry II</t>
  </si>
  <si>
    <t>Jeffrey Carroll</t>
  </si>
  <si>
    <t>Gabriel</t>
  </si>
  <si>
    <t>Doral Moore</t>
  </si>
  <si>
    <t>Deng Adel</t>
  </si>
  <si>
    <t>Adel</t>
  </si>
  <si>
    <t>Tyler Davis</t>
  </si>
  <si>
    <t>Marcus Derrickson</t>
  </si>
  <si>
    <t>Derrickson</t>
  </si>
  <si>
    <t>Zach Lofton</t>
  </si>
  <si>
    <t>Lofton</t>
  </si>
  <si>
    <t>Markel Crawford</t>
  </si>
  <si>
    <t>Jordan Barnett</t>
  </si>
  <si>
    <t>Barnett</t>
  </si>
  <si>
    <t>Norvel Pelle</t>
  </si>
  <si>
    <t>Pelle</t>
  </si>
  <si>
    <t>Codi Miller-McIntyre</t>
  </si>
  <si>
    <t>Miller-McIntyre</t>
  </si>
  <si>
    <t>Brandon Goodwin</t>
  </si>
  <si>
    <t>Goodwin</t>
  </si>
  <si>
    <t>Gabe York</t>
  </si>
  <si>
    <t>York</t>
  </si>
  <si>
    <t>B.J. Johnson</t>
  </si>
  <si>
    <t>Desi Rodriguez</t>
  </si>
  <si>
    <t>Rodriguez</t>
  </si>
  <si>
    <t>Tiwian Kendley</t>
  </si>
  <si>
    <t>Kendley</t>
  </si>
  <si>
    <t>Scoochie Smith</t>
  </si>
  <si>
    <t>Kaiser Gates</t>
  </si>
  <si>
    <t>Gates</t>
  </si>
  <si>
    <t>Eubanks</t>
  </si>
  <si>
    <t>Robert Johnson</t>
  </si>
  <si>
    <t>Elijah Stewart</t>
  </si>
  <si>
    <t>Stewart</t>
  </si>
  <si>
    <t>Macon</t>
  </si>
  <si>
    <t>Braian Angola-Rodas</t>
  </si>
  <si>
    <t>Angola-Rodas</t>
  </si>
  <si>
    <t>Nunn</t>
  </si>
  <si>
    <t>Johnathan Williams</t>
  </si>
  <si>
    <t>Yante Maten</t>
  </si>
  <si>
    <t>Maten</t>
  </si>
  <si>
    <t>Trevon Bluiett</t>
  </si>
  <si>
    <t>Bluiett</t>
  </si>
  <si>
    <t>Jaylen Adams</t>
  </si>
  <si>
    <t>Chiozza</t>
  </si>
  <si>
    <t>Jairus Lyles</t>
  </si>
  <si>
    <t>Clark</t>
  </si>
  <si>
    <t>Jaylen Barford</t>
  </si>
  <si>
    <t>Barford</t>
  </si>
  <si>
    <t>Joe Chealey</t>
  </si>
  <si>
    <t>Chealey</t>
  </si>
  <si>
    <t>J.P. Macura</t>
  </si>
  <si>
    <t>Macura</t>
  </si>
  <si>
    <t>Zach Smith</t>
  </si>
  <si>
    <t>Isaiah Wilkins</t>
  </si>
  <si>
    <t>Wilkins</t>
  </si>
  <si>
    <t>Bonzie Colson</t>
  </si>
  <si>
    <t>Colson</t>
  </si>
  <si>
    <t>Billy Preston</t>
  </si>
  <si>
    <t>Preston</t>
  </si>
  <si>
    <t>Jonathan Stark</t>
  </si>
  <si>
    <t>Stark</t>
  </si>
  <si>
    <t>Jared Terrell</t>
  </si>
  <si>
    <t>Terrell</t>
  </si>
  <si>
    <t>Angel Delgado</t>
  </si>
  <si>
    <t>Delgado</t>
  </si>
  <si>
    <t>Watanabe</t>
  </si>
  <si>
    <t>McLaughlin</t>
  </si>
  <si>
    <t>Nuni Omot</t>
  </si>
  <si>
    <t>Omot</t>
  </si>
  <si>
    <t>Johnny Hamilton</t>
  </si>
  <si>
    <t>Keenan Evans</t>
  </si>
  <si>
    <t>Justin Bibbs</t>
  </si>
  <si>
    <t>Bibbs</t>
  </si>
  <si>
    <t>Nick King</t>
  </si>
  <si>
    <t>Jeff Roberson</t>
  </si>
  <si>
    <t>Trier</t>
  </si>
  <si>
    <t>Tyrius Walker</t>
  </si>
  <si>
    <t>Devin Davis</t>
  </si>
  <si>
    <t>Mitch Creek</t>
  </si>
  <si>
    <t>Creek</t>
  </si>
  <si>
    <t>Emanuel Terry</t>
  </si>
  <si>
    <t>Terry</t>
  </si>
  <si>
    <t>Ding Yanyuhang</t>
  </si>
  <si>
    <t>Yanyuhang</t>
  </si>
  <si>
    <t>Ismaila Kane</t>
  </si>
  <si>
    <t>Kane</t>
  </si>
  <si>
    <t>Phillip Carr</t>
  </si>
  <si>
    <t>Cameron Reynolds</t>
  </si>
  <si>
    <t>Reynolds</t>
  </si>
  <si>
    <t>Paul Watson</t>
  </si>
  <si>
    <t>Watson</t>
  </si>
  <si>
    <t>Isaac Humphries</t>
  </si>
  <si>
    <t>Humphries</t>
  </si>
  <si>
    <t>Brandon Sampson</t>
  </si>
  <si>
    <t>Angel Rodriguez</t>
  </si>
  <si>
    <t>Raphiael Putney</t>
  </si>
  <si>
    <t>Putney</t>
  </si>
  <si>
    <t>Tim Bond</t>
  </si>
  <si>
    <t>Bond</t>
  </si>
  <si>
    <t>Haywood Highsmith</t>
  </si>
  <si>
    <t>Highsmith</t>
  </si>
  <si>
    <t>Stephan Hicks</t>
  </si>
  <si>
    <t>Hicks</t>
  </si>
  <si>
    <t>Dairis Bertans</t>
  </si>
  <si>
    <t>Cody Demps</t>
  </si>
  <si>
    <t>Demps</t>
  </si>
  <si>
    <t>Dusty Hannahs</t>
  </si>
  <si>
    <t>Hannahs</t>
  </si>
  <si>
    <t>Jemerrio Jones</t>
  </si>
  <si>
    <t>Billy Garrett Jr.</t>
  </si>
  <si>
    <t>Garrett Jr.</t>
  </si>
  <si>
    <t>Tarik Phillip</t>
  </si>
  <si>
    <t>Phillip</t>
  </si>
  <si>
    <t>Zion Williamson</t>
  </si>
  <si>
    <t>Williamson</t>
  </si>
  <si>
    <t>Morant</t>
  </si>
  <si>
    <t>RJ Barrett</t>
  </si>
  <si>
    <t>Barrett</t>
  </si>
  <si>
    <t>Hunter</t>
  </si>
  <si>
    <t>Garland</t>
  </si>
  <si>
    <t>Culver</t>
  </si>
  <si>
    <t>Hayes</t>
  </si>
  <si>
    <t>Hachimura</t>
  </si>
  <si>
    <t>Reddish</t>
  </si>
  <si>
    <t>Washington</t>
  </si>
  <si>
    <t>Herro</t>
  </si>
  <si>
    <t>Langford</t>
  </si>
  <si>
    <t>Sekou Doumbouya</t>
  </si>
  <si>
    <t>Doumbouya</t>
  </si>
  <si>
    <t>Chuma Okeke</t>
  </si>
  <si>
    <t>Okeke</t>
  </si>
  <si>
    <t>Alexander-Walker</t>
  </si>
  <si>
    <t>Bitadze</t>
  </si>
  <si>
    <t>Luka Samanic</t>
  </si>
  <si>
    <t>Samanic</t>
  </si>
  <si>
    <t>Thybulle</t>
  </si>
  <si>
    <t>Clarke</t>
  </si>
  <si>
    <t>Bazley</t>
  </si>
  <si>
    <t>Ty Jerome</t>
  </si>
  <si>
    <t>Jerome</t>
  </si>
  <si>
    <t>Little</t>
  </si>
  <si>
    <t>Dylan Windler</t>
  </si>
  <si>
    <t>Windler</t>
  </si>
  <si>
    <t>Kabengele</t>
  </si>
  <si>
    <t>Poole</t>
  </si>
  <si>
    <t>Keldon Johnson</t>
  </si>
  <si>
    <t>Kevin Porter Jr.</t>
  </si>
  <si>
    <t>Claxton</t>
  </si>
  <si>
    <t>Okpala</t>
  </si>
  <si>
    <t>Fernando</t>
  </si>
  <si>
    <t>Didi Louzada Silva</t>
  </si>
  <si>
    <t>Louzada Silva</t>
  </si>
  <si>
    <t>Deividas Sirvydis</t>
  </si>
  <si>
    <t>Sirvydis</t>
  </si>
  <si>
    <t>Gafford</t>
  </si>
  <si>
    <t>Alen Smailagic</t>
  </si>
  <si>
    <t>Smailagic</t>
  </si>
  <si>
    <t>Paschall</t>
  </si>
  <si>
    <t>Schofield</t>
  </si>
  <si>
    <t>Nowell</t>
  </si>
  <si>
    <t>Bol Bol</t>
  </si>
  <si>
    <t>Bol</t>
  </si>
  <si>
    <t>Isaiah Roby</t>
  </si>
  <si>
    <t>Roby</t>
  </si>
  <si>
    <t>Talen Horton-Tucker</t>
  </si>
  <si>
    <t>Horton-Tucker</t>
  </si>
  <si>
    <t>Brazdeikis</t>
  </si>
  <si>
    <t>Mann</t>
  </si>
  <si>
    <t>Quinndary Weatherspoon</t>
  </si>
  <si>
    <t>Weatherspoon</t>
  </si>
  <si>
    <t>Brantley</t>
  </si>
  <si>
    <t>Tremont Waters</t>
  </si>
  <si>
    <t>Waters</t>
  </si>
  <si>
    <t>McDaniels</t>
  </si>
  <si>
    <t>Justin Wright-Foreman</t>
  </si>
  <si>
    <t>Wright-Foreman</t>
  </si>
  <si>
    <t>Marial Shayok</t>
  </si>
  <si>
    <t>Shayok</t>
  </si>
  <si>
    <t>Kyle Guy</t>
  </si>
  <si>
    <t>Guy</t>
  </si>
  <si>
    <t>Jaylen Hands</t>
  </si>
  <si>
    <t>Hands</t>
  </si>
  <si>
    <t>Bone</t>
  </si>
  <si>
    <t>Oni</t>
  </si>
  <si>
    <t>Dewan Hernandez</t>
  </si>
  <si>
    <t>Hernandez</t>
  </si>
  <si>
    <t>Vanja Marinkovic</t>
  </si>
  <si>
    <t>Marinkovic</t>
  </si>
  <si>
    <t>Hoard</t>
  </si>
  <si>
    <t>Norvell Jr.</t>
  </si>
  <si>
    <t>Jalen Lecque</t>
  </si>
  <si>
    <t>Lecque</t>
  </si>
  <si>
    <t>Adam Mokoka</t>
  </si>
  <si>
    <t>Mokoka</t>
  </si>
  <si>
    <t>Naz Reid</t>
  </si>
  <si>
    <t>Reid</t>
  </si>
  <si>
    <t>Luguentz Dort</t>
  </si>
  <si>
    <t>Dort</t>
  </si>
  <si>
    <t>Konchar</t>
  </si>
  <si>
    <t>Dean Wade</t>
  </si>
  <si>
    <t>Wade</t>
  </si>
  <si>
    <t>Jeremiah Martin</t>
  </si>
  <si>
    <t>Silva</t>
  </si>
  <si>
    <t>Mathews</t>
  </si>
  <si>
    <t>Poirier</t>
  </si>
  <si>
    <t>Kyle Alexander</t>
  </si>
  <si>
    <t>Alexander</t>
  </si>
  <si>
    <t>William Howard</t>
  </si>
  <si>
    <t>Kidd</t>
  </si>
  <si>
    <t>Jordan Caroline</t>
  </si>
  <si>
    <t>Caroline</t>
  </si>
  <si>
    <t>Cheatham</t>
  </si>
  <si>
    <t>Max Strus</t>
  </si>
  <si>
    <t>Strus</t>
  </si>
  <si>
    <t>Fall</t>
  </si>
  <si>
    <t>Melli</t>
  </si>
  <si>
    <t>Dakota Mathias</t>
  </si>
  <si>
    <t>Mathias</t>
  </si>
  <si>
    <t>Luke Maye</t>
  </si>
  <si>
    <t>Maye</t>
  </si>
  <si>
    <t>Josh Reaves</t>
  </si>
  <si>
    <t>Reaves</t>
  </si>
  <si>
    <t>Isaiah Pineiro</t>
  </si>
  <si>
    <t>Pineiro</t>
  </si>
  <si>
    <t>Jeffries</t>
  </si>
  <si>
    <t>Vic Law</t>
  </si>
  <si>
    <t>Law</t>
  </si>
  <si>
    <t>Guduric</t>
  </si>
  <si>
    <t>Hassani Gravett</t>
  </si>
  <si>
    <t>Gravett</t>
  </si>
  <si>
    <t>Juwan Morgan</t>
  </si>
  <si>
    <t>Morgan</t>
  </si>
  <si>
    <t>Armoni Brooks</t>
  </si>
  <si>
    <t>Aric Holman</t>
  </si>
  <si>
    <t>Holman</t>
  </si>
  <si>
    <t>Lindell Wigginton</t>
  </si>
  <si>
    <t>Wigginton</t>
  </si>
  <si>
    <t>Matt Mooney</t>
  </si>
  <si>
    <t>Mooney</t>
  </si>
  <si>
    <t>Oshae Brissett</t>
  </si>
  <si>
    <t>Brissett</t>
  </si>
  <si>
    <t>Sagaba Konate</t>
  </si>
  <si>
    <t>Konate</t>
  </si>
  <si>
    <t>Devontae Cacok</t>
  </si>
  <si>
    <t>Cacok</t>
  </si>
  <si>
    <t>Bowen II</t>
  </si>
  <si>
    <t>Jakeenan Gant</t>
  </si>
  <si>
    <t>Gant</t>
  </si>
  <si>
    <t>Eric Mika</t>
  </si>
  <si>
    <t>Mika</t>
  </si>
  <si>
    <t>Jalen Adams</t>
  </si>
  <si>
    <t>Kavell Bigby-Williams</t>
  </si>
  <si>
    <t>Bigby-Williams</t>
  </si>
  <si>
    <t>Aubrey Dawkins</t>
  </si>
  <si>
    <t>Dawkins</t>
  </si>
  <si>
    <t>Amir Hinton</t>
  </si>
  <si>
    <t>Hinton</t>
  </si>
  <si>
    <t>V.J. King</t>
  </si>
  <si>
    <t>Lamar Peters</t>
  </si>
  <si>
    <t>Peters</t>
  </si>
  <si>
    <t>Kenny Wooten</t>
  </si>
  <si>
    <t>Wooten</t>
  </si>
  <si>
    <t>Jordan Murphy</t>
  </si>
  <si>
    <t>Murphy</t>
  </si>
  <si>
    <t>Yudai Baba</t>
  </si>
  <si>
    <t>Baba</t>
  </si>
  <si>
    <t>Javon Bess</t>
  </si>
  <si>
    <t>Bess</t>
  </si>
  <si>
    <t>Mychal Mulder</t>
  </si>
  <si>
    <t>Mulder</t>
  </si>
  <si>
    <t>Robert Franks</t>
  </si>
  <si>
    <t>Franks</t>
  </si>
  <si>
    <t>Ahmed Hill</t>
  </si>
  <si>
    <t>Josh Perkins</t>
  </si>
  <si>
    <t>Perkins</t>
  </si>
  <si>
    <t>Bowman</t>
  </si>
  <si>
    <t>Clemons</t>
  </si>
  <si>
    <t>William McDowell-White</t>
  </si>
  <si>
    <t>McDowell-White</t>
  </si>
  <si>
    <t>Shamorie Ponds</t>
  </si>
  <si>
    <t>Ponds</t>
  </si>
  <si>
    <t>Amir Coffey</t>
  </si>
  <si>
    <t>Coffey</t>
  </si>
  <si>
    <t>Christ Koumadje</t>
  </si>
  <si>
    <t>Koumadje</t>
  </si>
  <si>
    <t>Isaiah Miles</t>
  </si>
  <si>
    <t>Bryce Brown</t>
  </si>
  <si>
    <t>Simi Shittu</t>
  </si>
  <si>
    <t>Shittu</t>
  </si>
  <si>
    <t>John Egbunu</t>
  </si>
  <si>
    <t>Egbunu</t>
  </si>
  <si>
    <t>Phil Booth</t>
  </si>
  <si>
    <t>Booth</t>
  </si>
  <si>
    <t>Harper</t>
  </si>
  <si>
    <t>David Kramer</t>
  </si>
  <si>
    <t>Kramer</t>
  </si>
  <si>
    <t>Norense Odiase</t>
  </si>
  <si>
    <t>Odiase</t>
  </si>
  <si>
    <t>Tariq Owens</t>
  </si>
  <si>
    <t>Owens</t>
  </si>
  <si>
    <t>Marques Bolden</t>
  </si>
  <si>
    <t>Daulton Hommes</t>
  </si>
  <si>
    <t>Hommes</t>
  </si>
  <si>
    <t>Dedric Lawson</t>
  </si>
  <si>
    <t>Lawson</t>
  </si>
  <si>
    <t>Juan Toscano-Anderson</t>
  </si>
  <si>
    <t>Toscano-Anderson</t>
  </si>
  <si>
    <t>Keljin Blevins</t>
  </si>
  <si>
    <t>Blevins</t>
  </si>
  <si>
    <t>Justin Simon</t>
  </si>
  <si>
    <t>Simon</t>
  </si>
  <si>
    <t>Perrion Callandret</t>
  </si>
  <si>
    <t>Callandret</t>
  </si>
  <si>
    <t>James Palmer Jr.</t>
  </si>
  <si>
    <t>Palmer Jr.</t>
  </si>
  <si>
    <t>Donta Hall</t>
  </si>
  <si>
    <t>Louis King</t>
  </si>
  <si>
    <t>Todd Withers</t>
  </si>
  <si>
    <t>Withers</t>
  </si>
  <si>
    <t>Rayjon Tucker</t>
  </si>
  <si>
    <t>Jon Davis</t>
  </si>
  <si>
    <t>Kavion Pippen</t>
  </si>
  <si>
    <t>Pippen</t>
  </si>
  <si>
    <t>Tyus Battle</t>
  </si>
  <si>
    <t>Battle</t>
  </si>
  <si>
    <t>Barry Brown Jr.</t>
  </si>
  <si>
    <t>Devin Cannady</t>
  </si>
  <si>
    <t>Cannady</t>
  </si>
  <si>
    <t>CJ Massinburg</t>
  </si>
  <si>
    <t>Massinburg</t>
  </si>
  <si>
    <t>BJ Taylor</t>
  </si>
  <si>
    <t>Skyler Flatten</t>
  </si>
  <si>
    <t>Flatten</t>
  </si>
  <si>
    <t>Bubu Palo</t>
  </si>
  <si>
    <t>Palo</t>
  </si>
  <si>
    <t>Bennie Boatwright</t>
  </si>
  <si>
    <t>Boatwright</t>
  </si>
  <si>
    <t>Trevor Lacey</t>
  </si>
  <si>
    <t>Lacey</t>
  </si>
  <si>
    <t>Matur Maker</t>
  </si>
  <si>
    <t>Kenny Gabriel</t>
  </si>
  <si>
    <t>Marcus Allen</t>
  </si>
  <si>
    <t>Matched Name</t>
  </si>
  <si>
    <t>Season</t>
  </si>
  <si>
    <t>5 Game</t>
  </si>
  <si>
    <t>10 Game</t>
  </si>
  <si>
    <t>Actual</t>
  </si>
  <si>
    <t>Proj</t>
  </si>
  <si>
    <t>FG%</t>
  </si>
  <si>
    <t>FT%</t>
  </si>
  <si>
    <t>FGM</t>
  </si>
  <si>
    <t>FGA</t>
  </si>
  <si>
    <t>FTM</t>
  </si>
  <si>
    <t>FTA</t>
  </si>
  <si>
    <t>3PTM</t>
  </si>
  <si>
    <t>PTS</t>
  </si>
  <si>
    <t>REB</t>
  </si>
  <si>
    <t>AST</t>
  </si>
  <si>
    <t>ST</t>
  </si>
  <si>
    <t>BLK</t>
  </si>
  <si>
    <t>TO</t>
  </si>
  <si>
    <t>Roster</t>
  </si>
  <si>
    <t>YID</t>
  </si>
  <si>
    <t>Projections</t>
  </si>
  <si>
    <t>Games</t>
  </si>
  <si>
    <t>Rem.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</si>
</sst>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#0"/>
    <numFmt numFmtId="165" formatCode="###"/>
    <numFmt numFmtId="166" formatCode="##0.0"/>
    <numFmt numFmtId="167" formatCode="ddd"/>
    <numFmt numFmtId="170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1" applyNumberFormat="1" applyFont="1" applyFill="1" applyBorder="1" applyAlignment="1" applyProtection="1"/>
    <xf numFmtId="0" fontId="1" fillId="0" borderId="0" xfId="0" applyFont="1"/>
    <xf numFmtId="0" fontId="2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0" fillId="0" borderId="0" xfId="0" applyAlignment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4" fontId="1" fillId="0" borderId="0" xfId="0" applyNumberFormat="1" applyFont="1"/>
    <xf numFmtId="0" fontId="0" fillId="0" borderId="4" xfId="0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16" fontId="0" fillId="3" borderId="9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7" fontId="1" fillId="5" borderId="2" xfId="0" applyNumberFormat="1" applyFont="1" applyFill="1" applyBorder="1" applyAlignment="1">
      <alignment horizontal="center"/>
    </xf>
    <xf numFmtId="167" fontId="1" fillId="5" borderId="7" xfId="0" applyNumberFormat="1" applyFont="1" applyFill="1" applyBorder="1" applyAlignment="1">
      <alignment horizontal="center"/>
    </xf>
    <xf numFmtId="16" fontId="1" fillId="5" borderId="3" xfId="0" applyNumberFormat="1" applyFont="1" applyFill="1" applyBorder="1" applyAlignment="1">
      <alignment horizontal="center"/>
    </xf>
    <xf numFmtId="16" fontId="1" fillId="5" borderId="8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9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0" fontId="1" fillId="6" borderId="5" xfId="0" applyFont="1" applyFill="1" applyBorder="1" applyAlignment="1">
      <alignment horizontal="center"/>
    </xf>
    <xf numFmtId="16" fontId="1" fillId="8" borderId="9" xfId="0" applyNumberFormat="1" applyFont="1" applyFill="1" applyBorder="1" applyAlignment="1">
      <alignment horizontal="center"/>
    </xf>
    <xf numFmtId="16" fontId="1" fillId="8" borderId="1" xfId="0" applyNumberFormat="1" applyFont="1" applyFill="1" applyBorder="1" applyAlignment="1">
      <alignment horizontal="center"/>
    </xf>
    <xf numFmtId="16" fontId="1" fillId="8" borderId="5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9" fontId="1" fillId="8" borderId="1" xfId="3" applyFont="1" applyFill="1" applyBorder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0" fillId="0" borderId="0" xfId="2" applyNumberFormat="1" applyFont="1" applyAlignment="1">
      <alignment horizontal="center"/>
    </xf>
  </cellXfs>
  <cellStyles count="4">
    <cellStyle name="Comma" xfId="2" builtinId="3"/>
    <cellStyle name="Normal" xfId="0" builtinId="0"/>
    <cellStyle name="Normal 2" xfId="1"/>
    <cellStyle name="Percent" xfId="3" builtinId="5"/>
  </cellStyles>
  <dxfs count="13"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layer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edul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2:AT58"/>
  <sheetViews>
    <sheetView tabSelected="1" workbookViewId="0">
      <selection activeCell="AX14" sqref="AX14"/>
    </sheetView>
  </sheetViews>
  <sheetFormatPr defaultColWidth="8.77734375" defaultRowHeight="14.4" outlineLevelCol="1" x14ac:dyDescent="0.3"/>
  <cols>
    <col min="1" max="1" width="3" style="5" bestFit="1" customWidth="1"/>
    <col min="2" max="2" width="3.77734375" style="5" bestFit="1" customWidth="1"/>
    <col min="3" max="3" width="16.44140625" bestFit="1" customWidth="1"/>
    <col min="4" max="4" width="6.109375" customWidth="1"/>
    <col min="5" max="7" width="5.6640625" style="5" bestFit="1" customWidth="1"/>
    <col min="8" max="8" width="5.6640625" style="5" customWidth="1"/>
    <col min="9" max="11" width="7.109375" customWidth="1"/>
    <col min="12" max="12" width="3.5546875" bestFit="1" customWidth="1" collapsed="1"/>
    <col min="13" max="20" width="7.77734375" hidden="1" customWidth="1" outlineLevel="1"/>
    <col min="21" max="21" width="3.44140625" bestFit="1" customWidth="1" collapsed="1"/>
    <col min="22" max="28" width="7.77734375" style="5" hidden="1" customWidth="1" outlineLevel="1"/>
    <col min="29" max="31" width="6.6640625" hidden="1" customWidth="1" outlineLevel="1"/>
    <col min="32" max="32" width="3.5546875" bestFit="1" customWidth="1" collapsed="1"/>
    <col min="33" max="46" width="5.5546875" hidden="1" customWidth="1" outlineLevel="1"/>
  </cols>
  <sheetData>
    <row r="2" spans="4:29" x14ac:dyDescent="0.3">
      <c r="D2" s="53" t="s">
        <v>1685</v>
      </c>
      <c r="E2" s="53" t="s">
        <v>1686</v>
      </c>
      <c r="F2" s="53" t="s">
        <v>379</v>
      </c>
      <c r="G2" s="53"/>
      <c r="H2"/>
      <c r="I2" s="53" t="s">
        <v>379</v>
      </c>
      <c r="J2" s="53" t="s">
        <v>1686</v>
      </c>
      <c r="K2" s="53" t="s">
        <v>1685</v>
      </c>
      <c r="M2" s="5"/>
      <c r="V2"/>
      <c r="AC2" s="5"/>
    </row>
    <row r="3" spans="4:29" x14ac:dyDescent="0.3">
      <c r="E3" s="54">
        <f>AH24</f>
        <v>244.82222222222219</v>
      </c>
      <c r="F3" s="54">
        <f>SUM(D3:E3)</f>
        <v>244.82222222222219</v>
      </c>
      <c r="G3" s="54"/>
      <c r="H3" s="55" t="s">
        <v>1689</v>
      </c>
      <c r="I3" s="54">
        <f>SUM(J3:K3)</f>
        <v>277.85524475524471</v>
      </c>
      <c r="J3" s="54">
        <f>AH42</f>
        <v>277.85524475524471</v>
      </c>
      <c r="V3"/>
      <c r="AC3" s="5"/>
    </row>
    <row r="4" spans="4:29" x14ac:dyDescent="0.3">
      <c r="E4" s="54">
        <f>AI24</f>
        <v>528.04444444444448</v>
      </c>
      <c r="F4" s="54">
        <f>SUM(D4:E4)</f>
        <v>528.04444444444448</v>
      </c>
      <c r="G4" s="54"/>
      <c r="H4" s="55" t="s">
        <v>1690</v>
      </c>
      <c r="I4" s="54">
        <f t="shared" ref="I4:I15" si="0">SUM(J4:K4)</f>
        <v>590.77505827505831</v>
      </c>
      <c r="J4" s="54">
        <f>AI42</f>
        <v>590.77505827505831</v>
      </c>
      <c r="V4"/>
      <c r="AC4" s="5"/>
    </row>
    <row r="5" spans="4:29" x14ac:dyDescent="0.3">
      <c r="E5" s="44">
        <f>E3/E4</f>
        <v>0.46363942429088451</v>
      </c>
      <c r="F5" s="44">
        <f>F3/F4</f>
        <v>0.46363942429088451</v>
      </c>
      <c r="G5" s="56">
        <f>IF(F5&gt;I5,1,0)</f>
        <v>0</v>
      </c>
      <c r="H5" s="53" t="s">
        <v>1687</v>
      </c>
      <c r="I5" s="44">
        <f t="shared" ref="I5:J5" si="1">I3/I4</f>
        <v>0.47032324886315424</v>
      </c>
      <c r="J5" s="44">
        <f t="shared" si="1"/>
        <v>0.47032324886315424</v>
      </c>
      <c r="V5"/>
      <c r="AC5" s="5"/>
    </row>
    <row r="6" spans="4:29" x14ac:dyDescent="0.3">
      <c r="E6" s="54">
        <f>AK24</f>
        <v>141.80000000000004</v>
      </c>
      <c r="F6" s="54">
        <f>SUM(D6:E6)</f>
        <v>141.80000000000004</v>
      </c>
      <c r="G6" s="54"/>
      <c r="H6" s="55" t="s">
        <v>1691</v>
      </c>
      <c r="I6" s="54">
        <f t="shared" si="0"/>
        <v>127.45419580419581</v>
      </c>
      <c r="J6" s="54">
        <f>AK42</f>
        <v>127.45419580419581</v>
      </c>
      <c r="V6"/>
      <c r="AC6" s="5"/>
    </row>
    <row r="7" spans="4:29" x14ac:dyDescent="0.3">
      <c r="E7" s="54">
        <f>AL24</f>
        <v>174.3666666666667</v>
      </c>
      <c r="F7" s="54">
        <f>SUM(D7:E7)</f>
        <v>174.3666666666667</v>
      </c>
      <c r="G7" s="54"/>
      <c r="H7" s="55" t="s">
        <v>1692</v>
      </c>
      <c r="I7" s="54">
        <f t="shared" si="0"/>
        <v>168.36783216783218</v>
      </c>
      <c r="J7" s="54">
        <f>AL42</f>
        <v>168.36783216783218</v>
      </c>
      <c r="V7"/>
      <c r="AC7" s="5"/>
    </row>
    <row r="8" spans="4:29" x14ac:dyDescent="0.3">
      <c r="E8" s="44">
        <f>E6/E7</f>
        <v>0.81322882813993502</v>
      </c>
      <c r="F8" s="44">
        <f>F6/F7</f>
        <v>0.81322882813993502</v>
      </c>
      <c r="G8" s="56">
        <f t="shared" ref="G8:G15" si="2">IF(F8&gt;I8,1,0)</f>
        <v>1</v>
      </c>
      <c r="H8" s="53" t="s">
        <v>1688</v>
      </c>
      <c r="I8" s="44">
        <f t="shared" ref="I8:J8" si="3">I6/I7</f>
        <v>0.7569984964654477</v>
      </c>
      <c r="J8" s="44">
        <f t="shared" si="3"/>
        <v>0.7569984964654477</v>
      </c>
      <c r="V8"/>
      <c r="AC8" s="5"/>
    </row>
    <row r="9" spans="4:29" x14ac:dyDescent="0.3">
      <c r="E9" s="15">
        <f>AN24</f>
        <v>76.3</v>
      </c>
      <c r="F9" s="15">
        <f t="shared" ref="F9:F15" si="4">SUM(D9:E9)</f>
        <v>76.3</v>
      </c>
      <c r="G9" s="56">
        <f t="shared" si="2"/>
        <v>1</v>
      </c>
      <c r="H9" s="53" t="s">
        <v>1693</v>
      </c>
      <c r="I9" s="15">
        <f t="shared" si="0"/>
        <v>68.491375291375292</v>
      </c>
      <c r="J9" s="15">
        <f>AN42</f>
        <v>68.491375291375292</v>
      </c>
      <c r="V9"/>
      <c r="AC9" s="5"/>
    </row>
    <row r="10" spans="4:29" x14ac:dyDescent="0.3">
      <c r="E10" s="15">
        <f>AO24</f>
        <v>707.7444444444443</v>
      </c>
      <c r="F10" s="15">
        <f t="shared" si="4"/>
        <v>707.7444444444443</v>
      </c>
      <c r="G10" s="56">
        <f t="shared" si="2"/>
        <v>0</v>
      </c>
      <c r="H10" s="53" t="s">
        <v>1694</v>
      </c>
      <c r="I10" s="15">
        <f t="shared" si="0"/>
        <v>751.65606060606046</v>
      </c>
      <c r="J10" s="15">
        <f>AO42</f>
        <v>751.65606060606046</v>
      </c>
      <c r="V10"/>
      <c r="AC10" s="5"/>
    </row>
    <row r="11" spans="4:29" x14ac:dyDescent="0.3">
      <c r="E11" s="15">
        <f>AP24</f>
        <v>248.05555555555554</v>
      </c>
      <c r="F11" s="15">
        <f t="shared" si="4"/>
        <v>248.05555555555554</v>
      </c>
      <c r="G11" s="56">
        <f t="shared" si="2"/>
        <v>1</v>
      </c>
      <c r="H11" s="53" t="s">
        <v>1695</v>
      </c>
      <c r="I11" s="15">
        <f t="shared" si="0"/>
        <v>247.77832167832165</v>
      </c>
      <c r="J11" s="15">
        <f>AP42</f>
        <v>247.77832167832165</v>
      </c>
      <c r="V11"/>
      <c r="AC11" s="5"/>
    </row>
    <row r="12" spans="4:29" x14ac:dyDescent="0.3">
      <c r="E12" s="15">
        <f>AQ24</f>
        <v>156.42222222222222</v>
      </c>
      <c r="F12" s="15">
        <f t="shared" si="4"/>
        <v>156.42222222222222</v>
      </c>
      <c r="G12" s="56">
        <f t="shared" si="2"/>
        <v>0</v>
      </c>
      <c r="H12" s="53" t="s">
        <v>1696</v>
      </c>
      <c r="I12" s="15">
        <f t="shared" si="0"/>
        <v>177.25186480186477</v>
      </c>
      <c r="J12" s="15">
        <f>AQ42</f>
        <v>177.25186480186477</v>
      </c>
      <c r="V12"/>
      <c r="AC12" s="5"/>
    </row>
    <row r="13" spans="4:29" x14ac:dyDescent="0.3">
      <c r="E13" s="15">
        <f>AR24</f>
        <v>44.166666666666664</v>
      </c>
      <c r="F13" s="15">
        <f t="shared" si="4"/>
        <v>44.166666666666664</v>
      </c>
      <c r="G13" s="56">
        <f t="shared" si="2"/>
        <v>0</v>
      </c>
      <c r="H13" s="53" t="s">
        <v>1697</v>
      </c>
      <c r="I13" s="15">
        <f t="shared" si="0"/>
        <v>56.185547785547783</v>
      </c>
      <c r="J13" s="15">
        <f>AR42</f>
        <v>56.185547785547783</v>
      </c>
      <c r="V13"/>
      <c r="AC13" s="5"/>
    </row>
    <row r="14" spans="4:29" x14ac:dyDescent="0.3">
      <c r="E14" s="15">
        <f>AS24</f>
        <v>31.666666666666671</v>
      </c>
      <c r="F14" s="15">
        <f t="shared" si="4"/>
        <v>31.666666666666671</v>
      </c>
      <c r="G14" s="56">
        <f t="shared" si="2"/>
        <v>1</v>
      </c>
      <c r="H14" s="53" t="s">
        <v>1698</v>
      </c>
      <c r="I14" s="15">
        <f t="shared" si="0"/>
        <v>24.545104895104895</v>
      </c>
      <c r="J14" s="15">
        <f>AS42</f>
        <v>24.545104895104895</v>
      </c>
      <c r="V14"/>
      <c r="AC14" s="5"/>
    </row>
    <row r="15" spans="4:29" x14ac:dyDescent="0.3">
      <c r="E15" s="15">
        <f>AT24</f>
        <v>93.211111111111109</v>
      </c>
      <c r="F15" s="15">
        <f t="shared" si="4"/>
        <v>93.211111111111109</v>
      </c>
      <c r="G15" s="56">
        <f>IF(F15&lt;I15,1,0)</f>
        <v>1</v>
      </c>
      <c r="H15" s="53" t="s">
        <v>1699</v>
      </c>
      <c r="I15" s="15">
        <f t="shared" si="0"/>
        <v>100.93717948717948</v>
      </c>
      <c r="J15" s="15">
        <f>AT42</f>
        <v>100.93717948717948</v>
      </c>
      <c r="V15"/>
      <c r="AC15" s="5"/>
    </row>
    <row r="16" spans="4:29" x14ac:dyDescent="0.3">
      <c r="G16" s="15">
        <f>SUM(G5:G15)</f>
        <v>5</v>
      </c>
    </row>
    <row r="20" spans="1:46" x14ac:dyDescent="0.3">
      <c r="C20" s="7">
        <f ca="1">TODAY()</f>
        <v>43788</v>
      </c>
    </row>
    <row r="21" spans="1:46" x14ac:dyDescent="0.3">
      <c r="C21" s="7">
        <f ca="1">C20-1</f>
        <v>43787</v>
      </c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</row>
    <row r="22" spans="1:46" x14ac:dyDescent="0.3">
      <c r="C22" s="7">
        <f ca="1">VLOOKUP(C21,'Fantasy Schedule'!$F$2:$F$21,1,TRUE)</f>
        <v>43787</v>
      </c>
      <c r="L22" s="34" t="s">
        <v>1700</v>
      </c>
      <c r="M22" s="35" t="s">
        <v>378</v>
      </c>
      <c r="N22" s="35"/>
      <c r="O22" s="35"/>
      <c r="P22" s="35"/>
      <c r="Q22" s="35"/>
      <c r="R22" s="35"/>
      <c r="S22" s="36"/>
      <c r="T22" s="46"/>
      <c r="U22" s="32" t="s">
        <v>375</v>
      </c>
      <c r="V22" s="30" t="s">
        <v>375</v>
      </c>
      <c r="W22" s="31"/>
      <c r="X22" s="31"/>
      <c r="Y22" s="31"/>
      <c r="Z22" s="31"/>
      <c r="AA22" s="31"/>
      <c r="AB22" s="31"/>
      <c r="AC22" s="31"/>
      <c r="AD22" s="31"/>
      <c r="AE22" s="31"/>
      <c r="AF22" s="41" t="s">
        <v>1702</v>
      </c>
      <c r="AG22" s="42" t="s">
        <v>1702</v>
      </c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</row>
    <row r="23" spans="1:46" ht="14.55" customHeight="1" x14ac:dyDescent="0.3">
      <c r="H23" s="33" t="s">
        <v>376</v>
      </c>
      <c r="I23" s="33" t="s">
        <v>278</v>
      </c>
      <c r="J23" s="33" t="s">
        <v>384</v>
      </c>
      <c r="K23" s="33" t="s">
        <v>385</v>
      </c>
      <c r="L23" s="34"/>
      <c r="M23" s="37">
        <f>M24</f>
        <v>43787</v>
      </c>
      <c r="N23" s="37">
        <f t="shared" ref="N23:S23" si="5">N24</f>
        <v>43788</v>
      </c>
      <c r="O23" s="37">
        <f t="shared" si="5"/>
        <v>43789</v>
      </c>
      <c r="P23" s="37">
        <f t="shared" si="5"/>
        <v>43790</v>
      </c>
      <c r="Q23" s="37">
        <f t="shared" si="5"/>
        <v>43791</v>
      </c>
      <c r="R23" s="37">
        <f t="shared" si="5"/>
        <v>43792</v>
      </c>
      <c r="S23" s="38">
        <f t="shared" si="5"/>
        <v>43793</v>
      </c>
      <c r="T23" s="38" t="s">
        <v>1703</v>
      </c>
      <c r="U23" s="32"/>
      <c r="V23" s="14">
        <f>M24</f>
        <v>43787</v>
      </c>
      <c r="W23" s="12">
        <f>N24</f>
        <v>43788</v>
      </c>
      <c r="X23" s="12">
        <f>O24</f>
        <v>43789</v>
      </c>
      <c r="Y23" s="12">
        <f>P24</f>
        <v>43790</v>
      </c>
      <c r="Z23" s="12">
        <f>Q24</f>
        <v>43791</v>
      </c>
      <c r="AA23" s="12">
        <f>R24</f>
        <v>43792</v>
      </c>
      <c r="AB23" s="13">
        <f>S24</f>
        <v>43793</v>
      </c>
      <c r="AC23" s="13" t="s">
        <v>379</v>
      </c>
      <c r="AD23" s="13" t="s">
        <v>380</v>
      </c>
      <c r="AE23" s="12" t="s">
        <v>381</v>
      </c>
      <c r="AF23" s="41"/>
      <c r="AG23" s="47" t="s">
        <v>44</v>
      </c>
      <c r="AH23" s="48" t="s">
        <v>1689</v>
      </c>
      <c r="AI23" s="48" t="s">
        <v>1690</v>
      </c>
      <c r="AJ23" s="48" t="s">
        <v>1687</v>
      </c>
      <c r="AK23" s="48" t="s">
        <v>1691</v>
      </c>
      <c r="AL23" s="48" t="s">
        <v>1692</v>
      </c>
      <c r="AM23" s="49" t="s">
        <v>1688</v>
      </c>
      <c r="AN23" s="49" t="s">
        <v>1693</v>
      </c>
      <c r="AO23" s="49" t="s">
        <v>1694</v>
      </c>
      <c r="AP23" s="48" t="s">
        <v>1695</v>
      </c>
      <c r="AQ23" s="48" t="s">
        <v>1696</v>
      </c>
      <c r="AR23" s="48" t="s">
        <v>1697</v>
      </c>
      <c r="AS23" s="48" t="s">
        <v>1698</v>
      </c>
      <c r="AT23" s="48" t="s">
        <v>1699</v>
      </c>
    </row>
    <row r="24" spans="1:46" x14ac:dyDescent="0.3">
      <c r="A24" s="8" t="s">
        <v>277</v>
      </c>
      <c r="B24" s="29" t="s">
        <v>1701</v>
      </c>
      <c r="C24" s="9" t="s">
        <v>5</v>
      </c>
      <c r="D24" s="9" t="s">
        <v>289</v>
      </c>
      <c r="E24" s="8" t="s">
        <v>7</v>
      </c>
      <c r="F24" s="8" t="s">
        <v>8</v>
      </c>
      <c r="G24" s="8" t="s">
        <v>383</v>
      </c>
      <c r="H24" s="33"/>
      <c r="I24" s="33"/>
      <c r="J24" s="33"/>
      <c r="K24" s="33"/>
      <c r="L24" s="34"/>
      <c r="M24" s="39">
        <f>INDEX('Fantasy Schedule'!$F$2:$F$21,MATCH($M$22,'Fantasy Schedule'!$A$2:$A$21,0))</f>
        <v>43787</v>
      </c>
      <c r="N24" s="39">
        <f>M24+1</f>
        <v>43788</v>
      </c>
      <c r="O24" s="39">
        <f t="shared" ref="O24:S24" si="6">N24+1</f>
        <v>43789</v>
      </c>
      <c r="P24" s="39">
        <f t="shared" si="6"/>
        <v>43790</v>
      </c>
      <c r="Q24" s="39">
        <f t="shared" si="6"/>
        <v>43791</v>
      </c>
      <c r="R24" s="39">
        <f t="shared" si="6"/>
        <v>43792</v>
      </c>
      <c r="S24" s="40">
        <f t="shared" si="6"/>
        <v>43793</v>
      </c>
      <c r="T24" s="40" t="s">
        <v>1704</v>
      </c>
      <c r="U24" s="32"/>
      <c r="V24" s="25">
        <f t="shared" ref="V24:AB24" si="7">SUM(V25:V38)</f>
        <v>7</v>
      </c>
      <c r="W24" s="25">
        <f t="shared" si="7"/>
        <v>3</v>
      </c>
      <c r="X24" s="25">
        <f t="shared" si="7"/>
        <v>11</v>
      </c>
      <c r="Y24" s="25">
        <f t="shared" si="7"/>
        <v>1</v>
      </c>
      <c r="Z24" s="25">
        <f t="shared" si="7"/>
        <v>9</v>
      </c>
      <c r="AA24" s="25">
        <f t="shared" si="7"/>
        <v>9</v>
      </c>
      <c r="AB24" s="25">
        <f t="shared" si="7"/>
        <v>6</v>
      </c>
      <c r="AC24" s="25">
        <f>SUM(AC25:AC38)</f>
        <v>42</v>
      </c>
      <c r="AD24" s="24"/>
      <c r="AE24" s="24"/>
      <c r="AF24" s="41"/>
      <c r="AG24" s="47"/>
      <c r="AH24" s="50">
        <f t="shared" ref="AH24" si="8">SUMPRODUCT(AH25:AH38,$T$25:$T$38)</f>
        <v>244.82222222222219</v>
      </c>
      <c r="AI24" s="50">
        <f t="shared" ref="AI24" si="9">SUMPRODUCT(AI25:AI38,$T$25:$T$38)</f>
        <v>528.04444444444448</v>
      </c>
      <c r="AJ24" s="51">
        <f>IFERROR(AH24/AI24,0)</f>
        <v>0.46363942429088451</v>
      </c>
      <c r="AK24" s="50">
        <f t="shared" ref="AK24" si="10">SUMPRODUCT(AK25:AK38,$T$25:$T$38)</f>
        <v>141.80000000000004</v>
      </c>
      <c r="AL24" s="50">
        <f t="shared" ref="AL24" si="11">SUMPRODUCT(AL25:AL38,$T$25:$T$38)</f>
        <v>174.3666666666667</v>
      </c>
      <c r="AM24" s="51">
        <f>IFERROR(AK24/AL24,0)</f>
        <v>0.81322882813993502</v>
      </c>
      <c r="AN24" s="50">
        <f t="shared" ref="AN24:AS24" si="12">SUMPRODUCT(AN25:AN38,$T$25:$T$38)</f>
        <v>76.3</v>
      </c>
      <c r="AO24" s="50">
        <f t="shared" si="12"/>
        <v>707.7444444444443</v>
      </c>
      <c r="AP24" s="50">
        <f t="shared" si="12"/>
        <v>248.05555555555554</v>
      </c>
      <c r="AQ24" s="50">
        <f t="shared" si="12"/>
        <v>156.42222222222222</v>
      </c>
      <c r="AR24" s="50">
        <f t="shared" si="12"/>
        <v>44.166666666666664</v>
      </c>
      <c r="AS24" s="50">
        <f t="shared" si="12"/>
        <v>31.666666666666671</v>
      </c>
      <c r="AT24" s="50">
        <f>SUMPRODUCT(AT25:AT38,$T$25:$T$38)</f>
        <v>93.211111111111109</v>
      </c>
    </row>
    <row r="25" spans="1:46" x14ac:dyDescent="0.3">
      <c r="A25" s="5">
        <v>1</v>
      </c>
      <c r="C25" s="3" t="s">
        <v>31</v>
      </c>
      <c r="D25" s="6">
        <f>COUNTIF(PUNT_SeasonAVG!I:I,Sheet2!C25)</f>
        <v>1</v>
      </c>
      <c r="E25" s="5" t="str">
        <f>INDEX(PUNT_SeasonAVG!K:K,MATCH(Sheet2!$C25,PUNT_SeasonAVG!$I:$I,0))</f>
        <v>HOU</v>
      </c>
      <c r="F25" s="5" t="str">
        <f>INDEX(PUNT_SeasonAVG!L:L,MATCH(Sheet2!$C25,PUNT_SeasonAVG!$I:$I,0))</f>
        <v>G</v>
      </c>
      <c r="H25" s="15">
        <f>INDEX(PUNT_SeasonAVG!C:C,MATCH(Sheet2!$C25,PUNT_SeasonAVG!$I:$I,0))</f>
        <v>3.4</v>
      </c>
      <c r="I25" s="5">
        <f>INDEX(PUNT_SeasonAVG!B:B,MATCH(Sheet2!$C25,PUNT_SeasonAVG!$I:$I,0))</f>
        <v>1</v>
      </c>
      <c r="J25" s="5">
        <f>INDEX(PUNT_L10gamesAVG!B:B,MATCH(Sheet2!$C25,PUNT_L10gamesAVG!$I:$I,0))</f>
        <v>1</v>
      </c>
      <c r="K25" s="5">
        <f>IFERROR(INDEX(PUNT_L5gamesAVG!B:B,MATCH(Sheet2!$C25,PUNT_L5gamesAVG!$I:$I,0)),"")</f>
        <v>1</v>
      </c>
      <c r="L25" s="34"/>
      <c r="T25" s="5">
        <v>4</v>
      </c>
      <c r="U25" s="32"/>
      <c r="V25" s="16">
        <f>COUNTIFS('NBA Schedule'!$D:$D,Sheet2!$E25,'NBA Schedule'!$B:$B,Sheet2!V$23)+COUNTIFS('NBA Schedule'!$F:$F,Sheet2!$E25,'NBA Schedule'!$B:$B,Sheet2!V$23)</f>
        <v>1</v>
      </c>
      <c r="W25" s="17">
        <f>COUNTIFS('NBA Schedule'!$D:$D,Sheet2!$E25,'NBA Schedule'!$B:$B,Sheet2!W$23)+COUNTIFS('NBA Schedule'!$F:$F,Sheet2!$E25,'NBA Schedule'!$B:$B,Sheet2!W$23)</f>
        <v>0</v>
      </c>
      <c r="X25" s="17">
        <f>COUNTIFS('NBA Schedule'!$D:$D,Sheet2!$E25,'NBA Schedule'!$B:$B,Sheet2!X$23)+COUNTIFS('NBA Schedule'!$F:$F,Sheet2!$E25,'NBA Schedule'!$B:$B,Sheet2!X$23)</f>
        <v>1</v>
      </c>
      <c r="Y25" s="17">
        <f>COUNTIFS('NBA Schedule'!$D:$D,Sheet2!$E25,'NBA Schedule'!$B:$B,Sheet2!Y$23)+COUNTIFS('NBA Schedule'!$F:$F,Sheet2!$E25,'NBA Schedule'!$B:$B,Sheet2!Y$23)</f>
        <v>0</v>
      </c>
      <c r="Z25" s="17">
        <f>COUNTIFS('NBA Schedule'!$D:$D,Sheet2!$E25,'NBA Schedule'!$B:$B,Sheet2!Z$23)+COUNTIFS('NBA Schedule'!$F:$F,Sheet2!$E25,'NBA Schedule'!$B:$B,Sheet2!Z$23)</f>
        <v>1</v>
      </c>
      <c r="AA25" s="17">
        <f>COUNTIFS('NBA Schedule'!$D:$D,Sheet2!$E25,'NBA Schedule'!$B:$B,Sheet2!AA$23)+COUNTIFS('NBA Schedule'!$F:$F,Sheet2!$E25,'NBA Schedule'!$B:$B,Sheet2!AA$23)</f>
        <v>0</v>
      </c>
      <c r="AB25" s="18">
        <f>COUNTIFS('NBA Schedule'!$D:$D,Sheet2!$E25,'NBA Schedule'!$B:$B,Sheet2!AB$23)+COUNTIFS('NBA Schedule'!$F:$F,Sheet2!$E25,'NBA Schedule'!$B:$B,Sheet2!AB$23)</f>
        <v>1</v>
      </c>
      <c r="AC25" s="24">
        <f t="shared" ref="AC25:AC38" si="13">IF(G25="IL",0,SUM(V25:AB25))</f>
        <v>4</v>
      </c>
      <c r="AD25" s="11">
        <f>SUM(V25:Y25)</f>
        <v>2</v>
      </c>
      <c r="AE25" s="20">
        <f>SUM(Y25:AB25)</f>
        <v>2</v>
      </c>
      <c r="AF25" s="41"/>
      <c r="AG25" s="45">
        <f>INDEX(PUNT_L10gamesAVG!O:O,MATCH($C25,PUNT_L10gamesAVG!$I:$I,0))</f>
        <v>37.08</v>
      </c>
      <c r="AH25" s="45">
        <f>AI25*AJ25</f>
        <v>12.200000000000001</v>
      </c>
      <c r="AI25" s="45">
        <f>INDEX(PUNT_L10gamesAVG!W:W,MATCH($C25,PUNT_L10gamesAVG!$I:$I,0))</f>
        <v>27.3</v>
      </c>
      <c r="AJ25" s="44">
        <f>INDEX(PUNT_L10gamesAVG!V:V,MATCH($C25,PUNT_L10gamesAVG!$I:$I,0))</f>
        <v>0.44688644688644691</v>
      </c>
      <c r="AK25" s="45">
        <f>AL25*AM25</f>
        <v>12.4</v>
      </c>
      <c r="AL25" s="45">
        <f>INDEX(PUNT_L10gamesAVG!Y:Y,MATCH($C25,PUNT_L10gamesAVG!$I:$I,0))</f>
        <v>14.5</v>
      </c>
      <c r="AM25" s="44">
        <f>INDEX(PUNT_L10gamesAVG!X:X,MATCH($C25,PUNT_L10gamesAVG!$I:$I,0))</f>
        <v>0.85517241379310349</v>
      </c>
      <c r="AN25" s="45">
        <f>INDEX(PUNT_L10gamesAVG!Q:Q,MATCH($C25,PUNT_L10gamesAVG!$I:$I,0))</f>
        <v>5.7</v>
      </c>
      <c r="AO25" s="45">
        <f>INDEX(PUNT_L10gamesAVG!P:P,MATCH($C25,PUNT_L10gamesAVG!$I:$I,0))</f>
        <v>42.5</v>
      </c>
      <c r="AP25" s="45">
        <f>INDEX(PUNT_L10gamesAVG!R:R,MATCH($C25,PUNT_L10gamesAVG!$I:$I,0))</f>
        <v>5.9</v>
      </c>
      <c r="AQ25" s="45">
        <f>INDEX(PUNT_L10gamesAVG!S:S,MATCH($C25,PUNT_L10gamesAVG!$I:$I,0))</f>
        <v>7.5</v>
      </c>
      <c r="AR25" s="45">
        <f>INDEX(PUNT_L10gamesAVG!T:T,MATCH($C25,PUNT_L10gamesAVG!$I:$I,0))</f>
        <v>1.8</v>
      </c>
      <c r="AS25" s="45">
        <f>INDEX(PUNT_L10gamesAVG!U:U,MATCH($C25,PUNT_L10gamesAVG!$I:$I,0))</f>
        <v>0.5</v>
      </c>
      <c r="AT25" s="45">
        <f>INDEX(PUNT_L10gamesAVG!Z:Z,MATCH($C25,PUNT_L10gamesAVG!$I:$I,0))</f>
        <v>5.2</v>
      </c>
    </row>
    <row r="26" spans="1:46" x14ac:dyDescent="0.3">
      <c r="A26" s="5">
        <v>2</v>
      </c>
      <c r="C26" s="3" t="s">
        <v>55</v>
      </c>
      <c r="D26" s="6">
        <f>COUNTIF(PUNT_SeasonAVG!I:I,Sheet2!C26)</f>
        <v>1</v>
      </c>
      <c r="E26" s="5" t="str">
        <f>INDEX(PUNT_SeasonAVG!K:K,MATCH(Sheet2!$C26,PUNT_SeasonAVG!$I:$I,0))</f>
        <v>DET</v>
      </c>
      <c r="F26" s="5" t="str">
        <f>INDEX(PUNT_SeasonAVG!L:L,MATCH(Sheet2!$C26,PUNT_SeasonAVG!$I:$I,0))</f>
        <v>C</v>
      </c>
      <c r="H26" s="15">
        <f>INDEX(PUNT_SeasonAVG!C:C,MATCH(Sheet2!$C26,PUNT_SeasonAVG!$I:$I,0))</f>
        <v>20.6</v>
      </c>
      <c r="I26" s="5">
        <f>INDEX(PUNT_SeasonAVG!B:B,MATCH(Sheet2!$C26,PUNT_SeasonAVG!$I:$I,0))</f>
        <v>13</v>
      </c>
      <c r="J26" s="5">
        <f>INDEX(PUNT_L10gamesAVG!B:B,MATCH(Sheet2!$C26,PUNT_L10gamesAVG!$I:$I,0))</f>
        <v>11</v>
      </c>
      <c r="K26" s="5">
        <f>IFERROR(INDEX(PUNT_L5gamesAVG!B:B,MATCH(Sheet2!$C26,PUNT_L5gamesAVG!$I:$I,0)),"")</f>
        <v>33</v>
      </c>
      <c r="L26" s="34"/>
      <c r="T26" s="5">
        <v>3</v>
      </c>
      <c r="U26" s="32"/>
      <c r="V26" s="11">
        <f>COUNTIFS('NBA Schedule'!$D:$D,Sheet2!$E26,'NBA Schedule'!$B:$B,Sheet2!V$23)+COUNTIFS('NBA Schedule'!$F:$F,Sheet2!$E26,'NBA Schedule'!$B:$B,Sheet2!V$23)</f>
        <v>0</v>
      </c>
      <c r="W26" s="19">
        <f>COUNTIFS('NBA Schedule'!$D:$D,Sheet2!$E26,'NBA Schedule'!$B:$B,Sheet2!W$23)+COUNTIFS('NBA Schedule'!$F:$F,Sheet2!$E26,'NBA Schedule'!$B:$B,Sheet2!W$23)</f>
        <v>0</v>
      </c>
      <c r="X26" s="19">
        <f>COUNTIFS('NBA Schedule'!$D:$D,Sheet2!$E26,'NBA Schedule'!$B:$B,Sheet2!X$23)+COUNTIFS('NBA Schedule'!$F:$F,Sheet2!$E26,'NBA Schedule'!$B:$B,Sheet2!X$23)</f>
        <v>1</v>
      </c>
      <c r="Y26" s="19">
        <f>COUNTIFS('NBA Schedule'!$D:$D,Sheet2!$E26,'NBA Schedule'!$B:$B,Sheet2!Y$23)+COUNTIFS('NBA Schedule'!$F:$F,Sheet2!$E26,'NBA Schedule'!$B:$B,Sheet2!Y$23)</f>
        <v>0</v>
      </c>
      <c r="Z26" s="19">
        <f>COUNTIFS('NBA Schedule'!$D:$D,Sheet2!$E26,'NBA Schedule'!$B:$B,Sheet2!Z$23)+COUNTIFS('NBA Schedule'!$F:$F,Sheet2!$E26,'NBA Schedule'!$B:$B,Sheet2!Z$23)</f>
        <v>1</v>
      </c>
      <c r="AA26" s="19">
        <f>COUNTIFS('NBA Schedule'!$D:$D,Sheet2!$E26,'NBA Schedule'!$B:$B,Sheet2!AA$23)+COUNTIFS('NBA Schedule'!$F:$F,Sheet2!$E26,'NBA Schedule'!$B:$B,Sheet2!AA$23)</f>
        <v>1</v>
      </c>
      <c r="AB26" s="20">
        <f>COUNTIFS('NBA Schedule'!$D:$D,Sheet2!$E26,'NBA Schedule'!$B:$B,Sheet2!AB$23)+COUNTIFS('NBA Schedule'!$F:$F,Sheet2!$E26,'NBA Schedule'!$B:$B,Sheet2!AB$23)</f>
        <v>0</v>
      </c>
      <c r="AC26" s="24">
        <f t="shared" si="13"/>
        <v>3</v>
      </c>
      <c r="AD26" s="11">
        <f t="shared" ref="AD26:AD38" si="14">SUM(V26:Y26)</f>
        <v>1</v>
      </c>
      <c r="AE26" s="20">
        <f t="shared" ref="AE26:AE38" si="15">SUM(Y26:AB26)</f>
        <v>2</v>
      </c>
      <c r="AF26" s="41"/>
      <c r="AG26" s="45">
        <f>INDEX(PUNT_L10gamesAVG!O:O,MATCH($C26,PUNT_L10gamesAVG!$I:$I,0))</f>
        <v>34.97</v>
      </c>
      <c r="AH26" s="45">
        <f t="shared" ref="AH26:AH38" si="16">AI26*AJ26</f>
        <v>8.1</v>
      </c>
      <c r="AI26" s="45">
        <f>INDEX(PUNT_L10gamesAVG!W:W,MATCH($C26,PUNT_L10gamesAVG!$I:$I,0))</f>
        <v>15.2</v>
      </c>
      <c r="AJ26" s="44">
        <f>INDEX(PUNT_L10gamesAVG!V:V,MATCH($C26,PUNT_L10gamesAVG!$I:$I,0))</f>
        <v>0.53289473684210531</v>
      </c>
      <c r="AK26" s="45">
        <f t="shared" ref="AK26:AK38" si="17">AL26*AM26</f>
        <v>2.7</v>
      </c>
      <c r="AL26" s="45">
        <f>INDEX(PUNT_L10gamesAVG!Y:Y,MATCH($C26,PUNT_L10gamesAVG!$I:$I,0))</f>
        <v>3.6</v>
      </c>
      <c r="AM26" s="44">
        <f>INDEX(PUNT_L10gamesAVG!X:X,MATCH($C26,PUNT_L10gamesAVG!$I:$I,0))</f>
        <v>0.75</v>
      </c>
      <c r="AN26" s="45">
        <f>INDEX(PUNT_L10gamesAVG!Q:Q,MATCH($C26,PUNT_L10gamesAVG!$I:$I,0))</f>
        <v>0</v>
      </c>
      <c r="AO26" s="45">
        <f>INDEX(PUNT_L10gamesAVG!P:P,MATCH($C26,PUNT_L10gamesAVG!$I:$I,0))</f>
        <v>18.899999999999999</v>
      </c>
      <c r="AP26" s="45">
        <f>INDEX(PUNT_L10gamesAVG!R:R,MATCH($C26,PUNT_L10gamesAVG!$I:$I,0))</f>
        <v>17.399999999999999</v>
      </c>
      <c r="AQ26" s="45">
        <f>INDEX(PUNT_L10gamesAVG!S:S,MATCH($C26,PUNT_L10gamesAVG!$I:$I,0))</f>
        <v>3.4</v>
      </c>
      <c r="AR26" s="45">
        <f>INDEX(PUNT_L10gamesAVG!T:T,MATCH($C26,PUNT_L10gamesAVG!$I:$I,0))</f>
        <v>1.4</v>
      </c>
      <c r="AS26" s="45">
        <f>INDEX(PUNT_L10gamesAVG!U:U,MATCH($C26,PUNT_L10gamesAVG!$I:$I,0))</f>
        <v>1.9</v>
      </c>
      <c r="AT26" s="45">
        <f>INDEX(PUNT_L10gamesAVG!Z:Z,MATCH($C26,PUNT_L10gamesAVG!$I:$I,0))</f>
        <v>4.4000000000000004</v>
      </c>
    </row>
    <row r="27" spans="1:46" x14ac:dyDescent="0.3">
      <c r="A27" s="5">
        <v>3</v>
      </c>
      <c r="C27" s="3" t="s">
        <v>69</v>
      </c>
      <c r="D27" s="6">
        <f>COUNTIF(PUNT_SeasonAVG!I:I,Sheet2!C27)</f>
        <v>1</v>
      </c>
      <c r="E27" s="5" t="str">
        <f>INDEX(PUNT_SeasonAVG!K:K,MATCH(Sheet2!$C27,PUNT_SeasonAVG!$I:$I,0))</f>
        <v>TOR</v>
      </c>
      <c r="F27" s="5" t="str">
        <f>INDEX(PUNT_SeasonAVG!L:L,MATCH(Sheet2!$C27,PUNT_SeasonAVG!$I:$I,0))</f>
        <v>G</v>
      </c>
      <c r="H27" s="15">
        <f>INDEX(PUNT_SeasonAVG!C:C,MATCH(Sheet2!$C27,PUNT_SeasonAVG!$I:$I,0))</f>
        <v>88.8</v>
      </c>
      <c r="I27" s="5">
        <f>INDEX(PUNT_SeasonAVG!B:B,MATCH(Sheet2!$C27,PUNT_SeasonAVG!$I:$I,0))</f>
        <v>17</v>
      </c>
      <c r="J27" s="5">
        <f>INDEX(PUNT_L10gamesAVG!B:B,MATCH(Sheet2!$C27,PUNT_L10gamesAVG!$I:$I,0))</f>
        <v>20</v>
      </c>
      <c r="K27" s="5">
        <f>IFERROR(INDEX(PUNT_L5gamesAVG!B:B,MATCH(Sheet2!$C27,PUNT_L5gamesAVG!$I:$I,0)),"")</f>
        <v>9</v>
      </c>
      <c r="L27" s="34"/>
      <c r="T27" s="5">
        <v>3</v>
      </c>
      <c r="U27" s="32"/>
      <c r="V27" s="11">
        <f>COUNTIFS('NBA Schedule'!$D:$D,Sheet2!$E27,'NBA Schedule'!$B:$B,Sheet2!V$23)+COUNTIFS('NBA Schedule'!$F:$F,Sheet2!$E27,'NBA Schedule'!$B:$B,Sheet2!V$23)</f>
        <v>1</v>
      </c>
      <c r="W27" s="19">
        <f>COUNTIFS('NBA Schedule'!$D:$D,Sheet2!$E27,'NBA Schedule'!$B:$B,Sheet2!W$23)+COUNTIFS('NBA Schedule'!$F:$F,Sheet2!$E27,'NBA Schedule'!$B:$B,Sheet2!W$23)</f>
        <v>0</v>
      </c>
      <c r="X27" s="19">
        <f>COUNTIFS('NBA Schedule'!$D:$D,Sheet2!$E27,'NBA Schedule'!$B:$B,Sheet2!X$23)+COUNTIFS('NBA Schedule'!$F:$F,Sheet2!$E27,'NBA Schedule'!$B:$B,Sheet2!X$23)</f>
        <v>1</v>
      </c>
      <c r="Y27" s="19">
        <f>COUNTIFS('NBA Schedule'!$D:$D,Sheet2!$E27,'NBA Schedule'!$B:$B,Sheet2!Y$23)+COUNTIFS('NBA Schedule'!$F:$F,Sheet2!$E27,'NBA Schedule'!$B:$B,Sheet2!Y$23)</f>
        <v>0</v>
      </c>
      <c r="Z27" s="19">
        <f>COUNTIFS('NBA Schedule'!$D:$D,Sheet2!$E27,'NBA Schedule'!$B:$B,Sheet2!Z$23)+COUNTIFS('NBA Schedule'!$F:$F,Sheet2!$E27,'NBA Schedule'!$B:$B,Sheet2!Z$23)</f>
        <v>0</v>
      </c>
      <c r="AA27" s="19">
        <f>COUNTIFS('NBA Schedule'!$D:$D,Sheet2!$E27,'NBA Schedule'!$B:$B,Sheet2!AA$23)+COUNTIFS('NBA Schedule'!$F:$F,Sheet2!$E27,'NBA Schedule'!$B:$B,Sheet2!AA$23)</f>
        <v>1</v>
      </c>
      <c r="AB27" s="20">
        <f>COUNTIFS('NBA Schedule'!$D:$D,Sheet2!$E27,'NBA Schedule'!$B:$B,Sheet2!AB$23)+COUNTIFS('NBA Schedule'!$F:$F,Sheet2!$E27,'NBA Schedule'!$B:$B,Sheet2!AB$23)</f>
        <v>0</v>
      </c>
      <c r="AC27" s="24">
        <f t="shared" si="13"/>
        <v>3</v>
      </c>
      <c r="AD27" s="11">
        <f t="shared" si="14"/>
        <v>2</v>
      </c>
      <c r="AE27" s="20">
        <f t="shared" si="15"/>
        <v>1</v>
      </c>
      <c r="AF27" s="41"/>
      <c r="AG27" s="45">
        <f>INDEX(PUNT_L10gamesAVG!O:O,MATCH($C27,PUNT_L10gamesAVG!$I:$I,0))</f>
        <v>37.531666666666666</v>
      </c>
      <c r="AH27" s="45">
        <f t="shared" si="16"/>
        <v>5.3</v>
      </c>
      <c r="AI27" s="45">
        <f>INDEX(PUNT_L10gamesAVG!W:W,MATCH($C27,PUNT_L10gamesAVG!$I:$I,0))</f>
        <v>14.3</v>
      </c>
      <c r="AJ27" s="44">
        <f>INDEX(PUNT_L10gamesAVG!V:V,MATCH($C27,PUNT_L10gamesAVG!$I:$I,0))</f>
        <v>0.37062937062937062</v>
      </c>
      <c r="AK27" s="45">
        <f t="shared" si="17"/>
        <v>3.9000000000000004</v>
      </c>
      <c r="AL27" s="45">
        <f>INDEX(PUNT_L10gamesAVG!Y:Y,MATCH($C27,PUNT_L10gamesAVG!$I:$I,0))</f>
        <v>4.2</v>
      </c>
      <c r="AM27" s="44">
        <f>INDEX(PUNT_L10gamesAVG!X:X,MATCH($C27,PUNT_L10gamesAVG!$I:$I,0))</f>
        <v>0.9285714285714286</v>
      </c>
      <c r="AN27" s="45">
        <f>INDEX(PUNT_L10gamesAVG!Q:Q,MATCH($C27,PUNT_L10gamesAVG!$I:$I,0))</f>
        <v>2.5</v>
      </c>
      <c r="AO27" s="45">
        <f>INDEX(PUNT_L10gamesAVG!P:P,MATCH($C27,PUNT_L10gamesAVG!$I:$I,0))</f>
        <v>17</v>
      </c>
      <c r="AP27" s="45">
        <f>INDEX(PUNT_L10gamesAVG!R:R,MATCH($C27,PUNT_L10gamesAVG!$I:$I,0))</f>
        <v>4.0999999999999996</v>
      </c>
      <c r="AQ27" s="45">
        <f>INDEX(PUNT_L10gamesAVG!S:S,MATCH($C27,PUNT_L10gamesAVG!$I:$I,0))</f>
        <v>7.8</v>
      </c>
      <c r="AR27" s="45">
        <f>INDEX(PUNT_L10gamesAVG!T:T,MATCH($C27,PUNT_L10gamesAVG!$I:$I,0))</f>
        <v>1.6</v>
      </c>
      <c r="AS27" s="45">
        <f>INDEX(PUNT_L10gamesAVG!U:U,MATCH($C27,PUNT_L10gamesAVG!$I:$I,0))</f>
        <v>0.1</v>
      </c>
      <c r="AT27" s="45">
        <f>INDEX(PUNT_L10gamesAVG!Z:Z,MATCH($C27,PUNT_L10gamesAVG!$I:$I,0))</f>
        <v>2.2999999999999998</v>
      </c>
    </row>
    <row r="28" spans="1:46" x14ac:dyDescent="0.3">
      <c r="A28" s="5">
        <v>4</v>
      </c>
      <c r="C28" s="3" t="s">
        <v>96</v>
      </c>
      <c r="D28" s="6">
        <f>COUNTIF(PUNT_SeasonAVG!I:I,Sheet2!C28)</f>
        <v>1</v>
      </c>
      <c r="E28" s="5" t="str">
        <f>INDEX(PUNT_SeasonAVG!K:K,MATCH(Sheet2!$C28,PUNT_SeasonAVG!$I:$I,0))</f>
        <v>ORL</v>
      </c>
      <c r="F28" s="5" t="str">
        <f>INDEX(PUNT_SeasonAVG!L:L,MATCH(Sheet2!$C28,PUNT_SeasonAVG!$I:$I,0))</f>
        <v>C</v>
      </c>
      <c r="H28" s="15">
        <f>INDEX(PUNT_SeasonAVG!C:C,MATCH(Sheet2!$C28,PUNT_SeasonAVG!$I:$I,0))</f>
        <v>23.3</v>
      </c>
      <c r="I28" s="5">
        <f>INDEX(PUNT_SeasonAVG!B:B,MATCH(Sheet2!$C28,PUNT_SeasonAVG!$I:$I,0))</f>
        <v>28</v>
      </c>
      <c r="J28" s="5">
        <f>INDEX(PUNT_L10gamesAVG!B:B,MATCH(Sheet2!$C28,PUNT_L10gamesAVG!$I:$I,0))</f>
        <v>23</v>
      </c>
      <c r="K28" s="5">
        <f>IFERROR(INDEX(PUNT_L5gamesAVG!B:B,MATCH(Sheet2!$C28,PUNT_L5gamesAVG!$I:$I,0)),"")</f>
        <v>18</v>
      </c>
      <c r="L28" s="34"/>
      <c r="T28" s="5">
        <v>2</v>
      </c>
      <c r="U28" s="32"/>
      <c r="V28" s="11">
        <f>COUNTIFS('NBA Schedule'!$D:$D,Sheet2!$E28,'NBA Schedule'!$B:$B,Sheet2!V$23)+COUNTIFS('NBA Schedule'!$F:$F,Sheet2!$E28,'NBA Schedule'!$B:$B,Sheet2!V$23)</f>
        <v>0</v>
      </c>
      <c r="W28" s="19">
        <f>COUNTIFS('NBA Schedule'!$D:$D,Sheet2!$E28,'NBA Schedule'!$B:$B,Sheet2!W$23)+COUNTIFS('NBA Schedule'!$F:$F,Sheet2!$E28,'NBA Schedule'!$B:$B,Sheet2!W$23)</f>
        <v>0</v>
      </c>
      <c r="X28" s="19">
        <f>COUNTIFS('NBA Schedule'!$D:$D,Sheet2!$E28,'NBA Schedule'!$B:$B,Sheet2!X$23)+COUNTIFS('NBA Schedule'!$F:$F,Sheet2!$E28,'NBA Schedule'!$B:$B,Sheet2!X$23)</f>
        <v>1</v>
      </c>
      <c r="Y28" s="19">
        <f>COUNTIFS('NBA Schedule'!$D:$D,Sheet2!$E28,'NBA Schedule'!$B:$B,Sheet2!Y$23)+COUNTIFS('NBA Schedule'!$F:$F,Sheet2!$E28,'NBA Schedule'!$B:$B,Sheet2!Y$23)</f>
        <v>0</v>
      </c>
      <c r="Z28" s="19">
        <f>COUNTIFS('NBA Schedule'!$D:$D,Sheet2!$E28,'NBA Schedule'!$B:$B,Sheet2!Z$23)+COUNTIFS('NBA Schedule'!$F:$F,Sheet2!$E28,'NBA Schedule'!$B:$B,Sheet2!Z$23)</f>
        <v>0</v>
      </c>
      <c r="AA28" s="19">
        <f>COUNTIFS('NBA Schedule'!$D:$D,Sheet2!$E28,'NBA Schedule'!$B:$B,Sheet2!AA$23)+COUNTIFS('NBA Schedule'!$F:$F,Sheet2!$E28,'NBA Schedule'!$B:$B,Sheet2!AA$23)</f>
        <v>1</v>
      </c>
      <c r="AB28" s="20">
        <f>COUNTIFS('NBA Schedule'!$D:$D,Sheet2!$E28,'NBA Schedule'!$B:$B,Sheet2!AB$23)+COUNTIFS('NBA Schedule'!$F:$F,Sheet2!$E28,'NBA Schedule'!$B:$B,Sheet2!AB$23)</f>
        <v>0</v>
      </c>
      <c r="AC28" s="24">
        <f t="shared" si="13"/>
        <v>2</v>
      </c>
      <c r="AD28" s="11">
        <f t="shared" si="14"/>
        <v>1</v>
      </c>
      <c r="AE28" s="20">
        <f t="shared" si="15"/>
        <v>1</v>
      </c>
      <c r="AF28" s="41"/>
      <c r="AG28" s="45">
        <f>INDEX(PUNT_L10gamesAVG!O:O,MATCH($C28,PUNT_L10gamesAVG!$I:$I,0))</f>
        <v>32.966666666666669</v>
      </c>
      <c r="AH28" s="45">
        <f t="shared" si="16"/>
        <v>7.8</v>
      </c>
      <c r="AI28" s="45">
        <f>INDEX(PUNT_L10gamesAVG!W:W,MATCH($C28,PUNT_L10gamesAVG!$I:$I,0))</f>
        <v>15.6</v>
      </c>
      <c r="AJ28" s="44">
        <f>INDEX(PUNT_L10gamesAVG!V:V,MATCH($C28,PUNT_L10gamesAVG!$I:$I,0))</f>
        <v>0.5</v>
      </c>
      <c r="AK28" s="45">
        <f t="shared" si="17"/>
        <v>2.5</v>
      </c>
      <c r="AL28" s="45">
        <f>INDEX(PUNT_L10gamesAVG!Y:Y,MATCH($C28,PUNT_L10gamesAVG!$I:$I,0))</f>
        <v>3</v>
      </c>
      <c r="AM28" s="44">
        <f>INDEX(PUNT_L10gamesAVG!X:X,MATCH($C28,PUNT_L10gamesAVG!$I:$I,0))</f>
        <v>0.83333333333333337</v>
      </c>
      <c r="AN28" s="45">
        <f>INDEX(PUNT_L10gamesAVG!Q:Q,MATCH($C28,PUNT_L10gamesAVG!$I:$I,0))</f>
        <v>1.3</v>
      </c>
      <c r="AO28" s="45">
        <f>INDEX(PUNT_L10gamesAVG!P:P,MATCH($C28,PUNT_L10gamesAVG!$I:$I,0))</f>
        <v>19.399999999999999</v>
      </c>
      <c r="AP28" s="45">
        <f>INDEX(PUNT_L10gamesAVG!R:R,MATCH($C28,PUNT_L10gamesAVG!$I:$I,0))</f>
        <v>12.5</v>
      </c>
      <c r="AQ28" s="45">
        <f>INDEX(PUNT_L10gamesAVG!S:S,MATCH($C28,PUNT_L10gamesAVG!$I:$I,0))</f>
        <v>3.8</v>
      </c>
      <c r="AR28" s="45">
        <f>INDEX(PUNT_L10gamesAVG!T:T,MATCH($C28,PUNT_L10gamesAVG!$I:$I,0))</f>
        <v>0.7</v>
      </c>
      <c r="AS28" s="45">
        <f>INDEX(PUNT_L10gamesAVG!U:U,MATCH($C28,PUNT_L10gamesAVG!$I:$I,0))</f>
        <v>1.3</v>
      </c>
      <c r="AT28" s="45">
        <f>INDEX(PUNT_L10gamesAVG!Z:Z,MATCH($C28,PUNT_L10gamesAVG!$I:$I,0))</f>
        <v>1.7</v>
      </c>
    </row>
    <row r="29" spans="1:46" x14ac:dyDescent="0.3">
      <c r="A29" s="5">
        <v>5</v>
      </c>
      <c r="C29" s="3" t="s">
        <v>120</v>
      </c>
      <c r="D29" s="6">
        <f>COUNTIF(PUNT_SeasonAVG!I:I,Sheet2!C29)</f>
        <v>1</v>
      </c>
      <c r="E29" s="5" t="str">
        <f>INDEX(PUNT_SeasonAVG!K:K,MATCH(Sheet2!$C29,PUNT_SeasonAVG!$I:$I,0))</f>
        <v>PHI</v>
      </c>
      <c r="F29" s="5" t="str">
        <f>INDEX(PUNT_SeasonAVG!L:L,MATCH(Sheet2!$C29,PUNT_SeasonAVG!$I:$I,0))</f>
        <v>F</v>
      </c>
      <c r="H29" s="15">
        <f>INDEX(PUNT_SeasonAVG!C:C,MATCH(Sheet2!$C29,PUNT_SeasonAVG!$I:$I,0))</f>
        <v>68.2</v>
      </c>
      <c r="I29" s="5">
        <f>INDEX(PUNT_SeasonAVG!B:B,MATCH(Sheet2!$C29,PUNT_SeasonAVG!$I:$I,0))</f>
        <v>63</v>
      </c>
      <c r="J29" s="5">
        <f>INDEX(PUNT_L10gamesAVG!B:B,MATCH(Sheet2!$C29,PUNT_L10gamesAVG!$I:$I,0))</f>
        <v>71</v>
      </c>
      <c r="K29" s="5">
        <f>IFERROR(INDEX(PUNT_L5gamesAVG!B:B,MATCH(Sheet2!$C29,PUNT_L5gamesAVG!$I:$I,0)),"")</f>
        <v>99</v>
      </c>
      <c r="L29" s="34"/>
      <c r="T29" s="5">
        <v>3</v>
      </c>
      <c r="U29" s="32"/>
      <c r="V29" s="11">
        <f>COUNTIFS('NBA Schedule'!$D:$D,Sheet2!$E29,'NBA Schedule'!$B:$B,Sheet2!V$23)+COUNTIFS('NBA Schedule'!$F:$F,Sheet2!$E29,'NBA Schedule'!$B:$B,Sheet2!V$23)</f>
        <v>0</v>
      </c>
      <c r="W29" s="19">
        <f>COUNTIFS('NBA Schedule'!$D:$D,Sheet2!$E29,'NBA Schedule'!$B:$B,Sheet2!W$23)+COUNTIFS('NBA Schedule'!$F:$F,Sheet2!$E29,'NBA Schedule'!$B:$B,Sheet2!W$23)</f>
        <v>0</v>
      </c>
      <c r="X29" s="19">
        <f>COUNTIFS('NBA Schedule'!$D:$D,Sheet2!$E29,'NBA Schedule'!$B:$B,Sheet2!X$23)+COUNTIFS('NBA Schedule'!$F:$F,Sheet2!$E29,'NBA Schedule'!$B:$B,Sheet2!X$23)</f>
        <v>1</v>
      </c>
      <c r="Y29" s="19">
        <f>COUNTIFS('NBA Schedule'!$D:$D,Sheet2!$E29,'NBA Schedule'!$B:$B,Sheet2!Y$23)+COUNTIFS('NBA Schedule'!$F:$F,Sheet2!$E29,'NBA Schedule'!$B:$B,Sheet2!Y$23)</f>
        <v>0</v>
      </c>
      <c r="Z29" s="19">
        <f>COUNTIFS('NBA Schedule'!$D:$D,Sheet2!$E29,'NBA Schedule'!$B:$B,Sheet2!Z$23)+COUNTIFS('NBA Schedule'!$F:$F,Sheet2!$E29,'NBA Schedule'!$B:$B,Sheet2!Z$23)</f>
        <v>1</v>
      </c>
      <c r="AA29" s="19">
        <f>COUNTIFS('NBA Schedule'!$D:$D,Sheet2!$E29,'NBA Schedule'!$B:$B,Sheet2!AA$23)+COUNTIFS('NBA Schedule'!$F:$F,Sheet2!$E29,'NBA Schedule'!$B:$B,Sheet2!AA$23)</f>
        <v>1</v>
      </c>
      <c r="AB29" s="20">
        <f>COUNTIFS('NBA Schedule'!$D:$D,Sheet2!$E29,'NBA Schedule'!$B:$B,Sheet2!AB$23)+COUNTIFS('NBA Schedule'!$F:$F,Sheet2!$E29,'NBA Schedule'!$B:$B,Sheet2!AB$23)</f>
        <v>0</v>
      </c>
      <c r="AC29" s="24">
        <f t="shared" si="13"/>
        <v>3</v>
      </c>
      <c r="AD29" s="11">
        <f t="shared" si="14"/>
        <v>1</v>
      </c>
      <c r="AE29" s="20">
        <f t="shared" si="15"/>
        <v>2</v>
      </c>
      <c r="AF29" s="41"/>
      <c r="AG29" s="45">
        <f>INDEX(PUNT_L10gamesAVG!O:O,MATCH($C29,PUNT_L10gamesAVG!$I:$I,0))</f>
        <v>33.155000000000001</v>
      </c>
      <c r="AH29" s="45">
        <f t="shared" si="16"/>
        <v>5.5</v>
      </c>
      <c r="AI29" s="45">
        <f>INDEX(PUNT_L10gamesAVG!W:W,MATCH($C29,PUNT_L10gamesAVG!$I:$I,0))</f>
        <v>12.6</v>
      </c>
      <c r="AJ29" s="44">
        <f>INDEX(PUNT_L10gamesAVG!V:V,MATCH($C29,PUNT_L10gamesAVG!$I:$I,0))</f>
        <v>0.43650793650793651</v>
      </c>
      <c r="AK29" s="45">
        <f t="shared" si="17"/>
        <v>2.2999999999999998</v>
      </c>
      <c r="AL29" s="45">
        <f>INDEX(PUNT_L10gamesAVG!Y:Y,MATCH($C29,PUNT_L10gamesAVG!$I:$I,0))</f>
        <v>2.9</v>
      </c>
      <c r="AM29" s="44">
        <f>INDEX(PUNT_L10gamesAVG!X:X,MATCH($C29,PUNT_L10gamesAVG!$I:$I,0))</f>
        <v>0.7931034482758621</v>
      </c>
      <c r="AN29" s="45">
        <f>INDEX(PUNT_L10gamesAVG!Q:Q,MATCH($C29,PUNT_L10gamesAVG!$I:$I,0))</f>
        <v>1.8</v>
      </c>
      <c r="AO29" s="45">
        <f>INDEX(PUNT_L10gamesAVG!P:P,MATCH($C29,PUNT_L10gamesAVG!$I:$I,0))</f>
        <v>15.1</v>
      </c>
      <c r="AP29" s="45">
        <f>INDEX(PUNT_L10gamesAVG!R:R,MATCH($C29,PUNT_L10gamesAVG!$I:$I,0))</f>
        <v>3.6</v>
      </c>
      <c r="AQ29" s="45">
        <f>INDEX(PUNT_L10gamesAVG!S:S,MATCH($C29,PUNT_L10gamesAVG!$I:$I,0))</f>
        <v>3.9</v>
      </c>
      <c r="AR29" s="45">
        <f>INDEX(PUNT_L10gamesAVG!T:T,MATCH($C29,PUNT_L10gamesAVG!$I:$I,0))</f>
        <v>1.4</v>
      </c>
      <c r="AS29" s="45">
        <f>INDEX(PUNT_L10gamesAVG!U:U,MATCH($C29,PUNT_L10gamesAVG!$I:$I,0))</f>
        <v>0.3</v>
      </c>
      <c r="AT29" s="45">
        <f>INDEX(PUNT_L10gamesAVG!Z:Z,MATCH($C29,PUNT_L10gamesAVG!$I:$I,0))</f>
        <v>2.7</v>
      </c>
    </row>
    <row r="30" spans="1:46" x14ac:dyDescent="0.3">
      <c r="A30" s="5">
        <v>6</v>
      </c>
      <c r="C30" s="3" t="s">
        <v>126</v>
      </c>
      <c r="D30" s="6">
        <f>COUNTIF(PUNT_SeasonAVG!I:I,Sheet2!C30)</f>
        <v>1</v>
      </c>
      <c r="E30" s="5" t="str">
        <f>INDEX(PUNT_SeasonAVG!K:K,MATCH(Sheet2!$C30,PUNT_SeasonAVG!$I:$I,0))</f>
        <v>BOS</v>
      </c>
      <c r="F30" s="5" t="str">
        <f>INDEX(PUNT_SeasonAVG!L:L,MATCH(Sheet2!$C30,PUNT_SeasonAVG!$I:$I,0))</f>
        <v>F</v>
      </c>
      <c r="G30" s="5" t="s">
        <v>382</v>
      </c>
      <c r="H30" s="15">
        <f>INDEX(PUNT_SeasonAVG!C:C,MATCH(Sheet2!$C30,PUNT_SeasonAVG!$I:$I,0))</f>
        <v>76.400000000000006</v>
      </c>
      <c r="I30" s="5">
        <f>INDEX(PUNT_SeasonAVG!B:B,MATCH(Sheet2!$C30,PUNT_SeasonAVG!$I:$I,0))</f>
        <v>59</v>
      </c>
      <c r="J30" s="5">
        <f>INDEX(PUNT_L10gamesAVG!B:B,MATCH(Sheet2!$C30,PUNT_L10gamesAVG!$I:$I,0))</f>
        <v>60</v>
      </c>
      <c r="K30" s="5">
        <f>IFERROR(INDEX(PUNT_L5gamesAVG!B:B,MATCH(Sheet2!$C30,PUNT_L5gamesAVG!$I:$I,0)),"")</f>
        <v>41</v>
      </c>
      <c r="L30" s="34"/>
      <c r="T30" s="5">
        <v>0</v>
      </c>
      <c r="U30" s="32"/>
      <c r="V30" s="11">
        <f>COUNTIFS('NBA Schedule'!$D:$D,Sheet2!$E30,'NBA Schedule'!$B:$B,Sheet2!V$23)+COUNTIFS('NBA Schedule'!$F:$F,Sheet2!$E30,'NBA Schedule'!$B:$B,Sheet2!V$23)</f>
        <v>1</v>
      </c>
      <c r="W30" s="19">
        <f>COUNTIFS('NBA Schedule'!$D:$D,Sheet2!$E30,'NBA Schedule'!$B:$B,Sheet2!W$23)+COUNTIFS('NBA Schedule'!$F:$F,Sheet2!$E30,'NBA Schedule'!$B:$B,Sheet2!W$23)</f>
        <v>0</v>
      </c>
      <c r="X30" s="19">
        <f>COUNTIFS('NBA Schedule'!$D:$D,Sheet2!$E30,'NBA Schedule'!$B:$B,Sheet2!X$23)+COUNTIFS('NBA Schedule'!$F:$F,Sheet2!$E30,'NBA Schedule'!$B:$B,Sheet2!X$23)</f>
        <v>1</v>
      </c>
      <c r="Y30" s="19">
        <f>COUNTIFS('NBA Schedule'!$D:$D,Sheet2!$E30,'NBA Schedule'!$B:$B,Sheet2!Y$23)+COUNTIFS('NBA Schedule'!$F:$F,Sheet2!$E30,'NBA Schedule'!$B:$B,Sheet2!Y$23)</f>
        <v>0</v>
      </c>
      <c r="Z30" s="19">
        <f>COUNTIFS('NBA Schedule'!$D:$D,Sheet2!$E30,'NBA Schedule'!$B:$B,Sheet2!Z$23)+COUNTIFS('NBA Schedule'!$F:$F,Sheet2!$E30,'NBA Schedule'!$B:$B,Sheet2!Z$23)</f>
        <v>1</v>
      </c>
      <c r="AA30" s="19">
        <f>COUNTIFS('NBA Schedule'!$D:$D,Sheet2!$E30,'NBA Schedule'!$B:$B,Sheet2!AA$23)+COUNTIFS('NBA Schedule'!$F:$F,Sheet2!$E30,'NBA Schedule'!$B:$B,Sheet2!AA$23)</f>
        <v>0</v>
      </c>
      <c r="AB30" s="20">
        <f>COUNTIFS('NBA Schedule'!$D:$D,Sheet2!$E30,'NBA Schedule'!$B:$B,Sheet2!AB$23)+COUNTIFS('NBA Schedule'!$F:$F,Sheet2!$E30,'NBA Schedule'!$B:$B,Sheet2!AB$23)</f>
        <v>1</v>
      </c>
      <c r="AC30" s="24">
        <f>IF(G30="IL",0,SUM(V30:AB30))</f>
        <v>0</v>
      </c>
      <c r="AD30" s="11">
        <f t="shared" si="14"/>
        <v>2</v>
      </c>
      <c r="AE30" s="20">
        <f t="shared" si="15"/>
        <v>2</v>
      </c>
      <c r="AF30" s="41"/>
      <c r="AG30" s="45">
        <f>INDEX(PUNT_L10gamesAVG!O:O,MATCH($C30,PUNT_L10gamesAVG!$I:$I,0))</f>
        <v>31.175000000000001</v>
      </c>
      <c r="AH30" s="45">
        <f t="shared" si="16"/>
        <v>7.625</v>
      </c>
      <c r="AI30" s="45">
        <f>INDEX(PUNT_L10gamesAVG!W:W,MATCH($C30,PUNT_L10gamesAVG!$I:$I,0))</f>
        <v>13.75</v>
      </c>
      <c r="AJ30" s="44">
        <f>INDEX(PUNT_L10gamesAVG!V:V,MATCH($C30,PUNT_L10gamesAVG!$I:$I,0))</f>
        <v>0.55454545454545456</v>
      </c>
      <c r="AK30" s="45">
        <f t="shared" si="17"/>
        <v>2</v>
      </c>
      <c r="AL30" s="45">
        <f>INDEX(PUNT_L10gamesAVG!Y:Y,MATCH($C30,PUNT_L10gamesAVG!$I:$I,0))</f>
        <v>2.375</v>
      </c>
      <c r="AM30" s="44">
        <f>INDEX(PUNT_L10gamesAVG!X:X,MATCH($C30,PUNT_L10gamesAVG!$I:$I,0))</f>
        <v>0.84210526315789469</v>
      </c>
      <c r="AN30" s="45">
        <f>INDEX(PUNT_L10gamesAVG!Q:Q,MATCH($C30,PUNT_L10gamesAVG!$I:$I,0))</f>
        <v>1.625</v>
      </c>
      <c r="AO30" s="45">
        <f>INDEX(PUNT_L10gamesAVG!P:P,MATCH($C30,PUNT_L10gamesAVG!$I:$I,0))</f>
        <v>18.875</v>
      </c>
      <c r="AP30" s="45">
        <f>INDEX(PUNT_L10gamesAVG!R:R,MATCH($C30,PUNT_L10gamesAVG!$I:$I,0))</f>
        <v>7.125</v>
      </c>
      <c r="AQ30" s="45">
        <f>INDEX(PUNT_L10gamesAVG!S:S,MATCH($C30,PUNT_L10gamesAVG!$I:$I,0))</f>
        <v>4.125</v>
      </c>
      <c r="AR30" s="45">
        <f>INDEX(PUNT_L10gamesAVG!T:T,MATCH($C30,PUNT_L10gamesAVG!$I:$I,0))</f>
        <v>0.75</v>
      </c>
      <c r="AS30" s="45">
        <f>INDEX(PUNT_L10gamesAVG!U:U,MATCH($C30,PUNT_L10gamesAVG!$I:$I,0))</f>
        <v>0.25</v>
      </c>
      <c r="AT30" s="45">
        <f>INDEX(PUNT_L10gamesAVG!Z:Z,MATCH($C30,PUNT_L10gamesAVG!$I:$I,0))</f>
        <v>1.875</v>
      </c>
    </row>
    <row r="31" spans="1:46" x14ac:dyDescent="0.3">
      <c r="A31" s="5">
        <v>7</v>
      </c>
      <c r="C31" s="3" t="s">
        <v>131</v>
      </c>
      <c r="D31" s="6">
        <f>COUNTIF(PUNT_SeasonAVG!I:I,Sheet2!C31)</f>
        <v>1</v>
      </c>
      <c r="E31" s="5" t="str">
        <f>INDEX(PUNT_SeasonAVG!K:K,MATCH(Sheet2!$C31,PUNT_SeasonAVG!$I:$I,0))</f>
        <v>PHI</v>
      </c>
      <c r="F31" s="5" t="str">
        <f>INDEX(PUNT_SeasonAVG!L:L,MATCH(Sheet2!$C31,PUNT_SeasonAVG!$I:$I,0))</f>
        <v>C</v>
      </c>
      <c r="H31" s="15">
        <f>INDEX(PUNT_SeasonAVG!C:C,MATCH(Sheet2!$C31,PUNT_SeasonAVG!$I:$I,0))</f>
        <v>62.2</v>
      </c>
      <c r="I31" s="5">
        <f>INDEX(PUNT_SeasonAVG!B:B,MATCH(Sheet2!$C31,PUNT_SeasonAVG!$I:$I,0))</f>
        <v>57</v>
      </c>
      <c r="J31" s="5">
        <f>INDEX(PUNT_L10gamesAVG!B:B,MATCH(Sheet2!$C31,PUNT_L10gamesAVG!$I:$I,0))</f>
        <v>53</v>
      </c>
      <c r="K31" s="5">
        <f>IFERROR(INDEX(PUNT_L5gamesAVG!B:B,MATCH(Sheet2!$C31,PUNT_L5gamesAVG!$I:$I,0)),"")</f>
        <v>103</v>
      </c>
      <c r="L31" s="34"/>
      <c r="T31" s="5">
        <v>3</v>
      </c>
      <c r="U31" s="32"/>
      <c r="V31" s="11">
        <f>COUNTIFS('NBA Schedule'!$D:$D,Sheet2!$E31,'NBA Schedule'!$B:$B,Sheet2!V$23)+COUNTIFS('NBA Schedule'!$F:$F,Sheet2!$E31,'NBA Schedule'!$B:$B,Sheet2!V$23)</f>
        <v>0</v>
      </c>
      <c r="W31" s="19">
        <f>COUNTIFS('NBA Schedule'!$D:$D,Sheet2!$E31,'NBA Schedule'!$B:$B,Sheet2!W$23)+COUNTIFS('NBA Schedule'!$F:$F,Sheet2!$E31,'NBA Schedule'!$B:$B,Sheet2!W$23)</f>
        <v>0</v>
      </c>
      <c r="X31" s="19">
        <f>COUNTIFS('NBA Schedule'!$D:$D,Sheet2!$E31,'NBA Schedule'!$B:$B,Sheet2!X$23)+COUNTIFS('NBA Schedule'!$F:$F,Sheet2!$E31,'NBA Schedule'!$B:$B,Sheet2!X$23)</f>
        <v>1</v>
      </c>
      <c r="Y31" s="19">
        <f>COUNTIFS('NBA Schedule'!$D:$D,Sheet2!$E31,'NBA Schedule'!$B:$B,Sheet2!Y$23)+COUNTIFS('NBA Schedule'!$F:$F,Sheet2!$E31,'NBA Schedule'!$B:$B,Sheet2!Y$23)</f>
        <v>0</v>
      </c>
      <c r="Z31" s="19">
        <f>COUNTIFS('NBA Schedule'!$D:$D,Sheet2!$E31,'NBA Schedule'!$B:$B,Sheet2!Z$23)+COUNTIFS('NBA Schedule'!$F:$F,Sheet2!$E31,'NBA Schedule'!$B:$B,Sheet2!Z$23)</f>
        <v>1</v>
      </c>
      <c r="AA31" s="19">
        <f>COUNTIFS('NBA Schedule'!$D:$D,Sheet2!$E31,'NBA Schedule'!$B:$B,Sheet2!AA$23)+COUNTIFS('NBA Schedule'!$F:$F,Sheet2!$E31,'NBA Schedule'!$B:$B,Sheet2!AA$23)</f>
        <v>1</v>
      </c>
      <c r="AB31" s="20">
        <f>COUNTIFS('NBA Schedule'!$D:$D,Sheet2!$E31,'NBA Schedule'!$B:$B,Sheet2!AB$23)+COUNTIFS('NBA Schedule'!$F:$F,Sheet2!$E31,'NBA Schedule'!$B:$B,Sheet2!AB$23)</f>
        <v>0</v>
      </c>
      <c r="AC31" s="24">
        <f t="shared" si="13"/>
        <v>3</v>
      </c>
      <c r="AD31" s="11">
        <f t="shared" si="14"/>
        <v>1</v>
      </c>
      <c r="AE31" s="20">
        <f t="shared" si="15"/>
        <v>2</v>
      </c>
      <c r="AF31" s="41"/>
      <c r="AG31" s="45">
        <f>INDEX(PUNT_L10gamesAVG!O:O,MATCH($C31,PUNT_L10gamesAVG!$I:$I,0))</f>
        <v>31.580000000000002</v>
      </c>
      <c r="AH31" s="45">
        <f t="shared" si="16"/>
        <v>5.8</v>
      </c>
      <c r="AI31" s="45">
        <f>INDEX(PUNT_L10gamesAVG!W:W,MATCH($C31,PUNT_L10gamesAVG!$I:$I,0))</f>
        <v>13.1</v>
      </c>
      <c r="AJ31" s="44">
        <f>INDEX(PUNT_L10gamesAVG!V:V,MATCH($C31,PUNT_L10gamesAVG!$I:$I,0))</f>
        <v>0.44274809160305345</v>
      </c>
      <c r="AK31" s="45">
        <f t="shared" si="17"/>
        <v>1</v>
      </c>
      <c r="AL31" s="45">
        <f>INDEX(PUNT_L10gamesAVG!Y:Y,MATCH($C31,PUNT_L10gamesAVG!$I:$I,0))</f>
        <v>1.8</v>
      </c>
      <c r="AM31" s="44">
        <f>INDEX(PUNT_L10gamesAVG!X:X,MATCH($C31,PUNT_L10gamesAVG!$I:$I,0))</f>
        <v>0.55555555555555558</v>
      </c>
      <c r="AN31" s="45">
        <f>INDEX(PUNT_L10gamesAVG!Q:Q,MATCH($C31,PUNT_L10gamesAVG!$I:$I,0))</f>
        <v>1.5</v>
      </c>
      <c r="AO31" s="45">
        <f>INDEX(PUNT_L10gamesAVG!P:P,MATCH($C31,PUNT_L10gamesAVG!$I:$I,0))</f>
        <v>14.1</v>
      </c>
      <c r="AP31" s="45">
        <f>INDEX(PUNT_L10gamesAVG!R:R,MATCH($C31,PUNT_L10gamesAVG!$I:$I,0))</f>
        <v>7.4</v>
      </c>
      <c r="AQ31" s="45">
        <f>INDEX(PUNT_L10gamesAVG!S:S,MATCH($C31,PUNT_L10gamesAVG!$I:$I,0))</f>
        <v>4.2</v>
      </c>
      <c r="AR31" s="45">
        <f>INDEX(PUNT_L10gamesAVG!T:T,MATCH($C31,PUNT_L10gamesAVG!$I:$I,0))</f>
        <v>1.2</v>
      </c>
      <c r="AS31" s="45">
        <f>INDEX(PUNT_L10gamesAVG!U:U,MATCH($C31,PUNT_L10gamesAVG!$I:$I,0))</f>
        <v>1.2</v>
      </c>
      <c r="AT31" s="45">
        <f>INDEX(PUNT_L10gamesAVG!Z:Z,MATCH($C31,PUNT_L10gamesAVG!$I:$I,0))</f>
        <v>1.4</v>
      </c>
    </row>
    <row r="32" spans="1:46" x14ac:dyDescent="0.3">
      <c r="A32" s="5">
        <v>8</v>
      </c>
      <c r="C32" s="3" t="s">
        <v>165</v>
      </c>
      <c r="D32" s="6">
        <f>COUNTIF(PUNT_SeasonAVG!I:I,Sheet2!C32)</f>
        <v>1</v>
      </c>
      <c r="E32" s="5" t="str">
        <f>INDEX(PUNT_SeasonAVG!K:K,MATCH(Sheet2!$C32,PUNT_SeasonAVG!$I:$I,0))</f>
        <v>BKN</v>
      </c>
      <c r="F32" s="5" t="str">
        <f>INDEX(PUNT_SeasonAVG!L:L,MATCH(Sheet2!$C32,PUNT_SeasonAVG!$I:$I,0))</f>
        <v>G</v>
      </c>
      <c r="H32" s="15">
        <f>INDEX(PUNT_SeasonAVG!C:C,MATCH(Sheet2!$C32,PUNT_SeasonAVG!$I:$I,0))</f>
        <v>125.9</v>
      </c>
      <c r="I32" s="5">
        <f>INDEX(PUNT_SeasonAVG!B:B,MATCH(Sheet2!$C32,PUNT_SeasonAVG!$I:$I,0))</f>
        <v>95</v>
      </c>
      <c r="J32" s="5">
        <f>INDEX(PUNT_L10gamesAVG!B:B,MATCH(Sheet2!$C32,PUNT_L10gamesAVG!$I:$I,0))</f>
        <v>84</v>
      </c>
      <c r="K32" s="5">
        <f>IFERROR(INDEX(PUNT_L5gamesAVG!B:B,MATCH(Sheet2!$C32,PUNT_L5gamesAVG!$I:$I,0)),"")</f>
        <v>53</v>
      </c>
      <c r="L32" s="34"/>
      <c r="T32" s="5">
        <v>3</v>
      </c>
      <c r="U32" s="32"/>
      <c r="V32" s="11">
        <f>COUNTIFS('NBA Schedule'!$D:$D,Sheet2!$E32,'NBA Schedule'!$B:$B,Sheet2!V$23)+COUNTIFS('NBA Schedule'!$F:$F,Sheet2!$E32,'NBA Schedule'!$B:$B,Sheet2!V$23)</f>
        <v>1</v>
      </c>
      <c r="W32" s="19">
        <f>COUNTIFS('NBA Schedule'!$D:$D,Sheet2!$E32,'NBA Schedule'!$B:$B,Sheet2!W$23)+COUNTIFS('NBA Schedule'!$F:$F,Sheet2!$E32,'NBA Schedule'!$B:$B,Sheet2!W$23)</f>
        <v>0</v>
      </c>
      <c r="X32" s="19">
        <f>COUNTIFS('NBA Schedule'!$D:$D,Sheet2!$E32,'NBA Schedule'!$B:$B,Sheet2!X$23)+COUNTIFS('NBA Schedule'!$F:$F,Sheet2!$E32,'NBA Schedule'!$B:$B,Sheet2!X$23)</f>
        <v>1</v>
      </c>
      <c r="Y32" s="19">
        <f>COUNTIFS('NBA Schedule'!$D:$D,Sheet2!$E32,'NBA Schedule'!$B:$B,Sheet2!Y$23)+COUNTIFS('NBA Schedule'!$F:$F,Sheet2!$E32,'NBA Schedule'!$B:$B,Sheet2!Y$23)</f>
        <v>0</v>
      </c>
      <c r="Z32" s="19">
        <f>COUNTIFS('NBA Schedule'!$D:$D,Sheet2!$E32,'NBA Schedule'!$B:$B,Sheet2!Z$23)+COUNTIFS('NBA Schedule'!$F:$F,Sheet2!$E32,'NBA Schedule'!$B:$B,Sheet2!Z$23)</f>
        <v>1</v>
      </c>
      <c r="AA32" s="19">
        <f>COUNTIFS('NBA Schedule'!$D:$D,Sheet2!$E32,'NBA Schedule'!$B:$B,Sheet2!AA$23)+COUNTIFS('NBA Schedule'!$F:$F,Sheet2!$E32,'NBA Schedule'!$B:$B,Sheet2!AA$23)</f>
        <v>0</v>
      </c>
      <c r="AB32" s="20">
        <f>COUNTIFS('NBA Schedule'!$D:$D,Sheet2!$E32,'NBA Schedule'!$B:$B,Sheet2!AB$23)+COUNTIFS('NBA Schedule'!$F:$F,Sheet2!$E32,'NBA Schedule'!$B:$B,Sheet2!AB$23)</f>
        <v>0</v>
      </c>
      <c r="AC32" s="24">
        <f t="shared" si="13"/>
        <v>3</v>
      </c>
      <c r="AD32" s="11">
        <f t="shared" si="14"/>
        <v>2</v>
      </c>
      <c r="AE32" s="20">
        <f t="shared" si="15"/>
        <v>1</v>
      </c>
      <c r="AF32" s="41"/>
      <c r="AG32" s="45">
        <f>INDEX(PUNT_L10gamesAVG!O:O,MATCH($C32,PUNT_L10gamesAVG!$I:$I,0))</f>
        <v>27.151666666666664</v>
      </c>
      <c r="AH32" s="45">
        <f t="shared" si="16"/>
        <v>5.5</v>
      </c>
      <c r="AI32" s="45">
        <f>INDEX(PUNT_L10gamesAVG!W:W,MATCH($C32,PUNT_L10gamesAVG!$I:$I,0))</f>
        <v>13.4</v>
      </c>
      <c r="AJ32" s="44">
        <f>INDEX(PUNT_L10gamesAVG!V:V,MATCH($C32,PUNT_L10gamesAVG!$I:$I,0))</f>
        <v>0.41044776119402987</v>
      </c>
      <c r="AK32" s="45">
        <f t="shared" si="17"/>
        <v>5.3</v>
      </c>
      <c r="AL32" s="45">
        <f>INDEX(PUNT_L10gamesAVG!Y:Y,MATCH($C32,PUNT_L10gamesAVG!$I:$I,0))</f>
        <v>6.3</v>
      </c>
      <c r="AM32" s="44">
        <f>INDEX(PUNT_L10gamesAVG!X:X,MATCH($C32,PUNT_L10gamesAVG!$I:$I,0))</f>
        <v>0.84126984126984128</v>
      </c>
      <c r="AN32" s="45">
        <f>INDEX(PUNT_L10gamesAVG!Q:Q,MATCH($C32,PUNT_L10gamesAVG!$I:$I,0))</f>
        <v>1.5</v>
      </c>
      <c r="AO32" s="45">
        <f>INDEX(PUNT_L10gamesAVG!P:P,MATCH($C32,PUNT_L10gamesAVG!$I:$I,0))</f>
        <v>17.8</v>
      </c>
      <c r="AP32" s="45">
        <f>INDEX(PUNT_L10gamesAVG!R:R,MATCH($C32,PUNT_L10gamesAVG!$I:$I,0))</f>
        <v>2.1</v>
      </c>
      <c r="AQ32" s="45">
        <f>INDEX(PUNT_L10gamesAVG!S:S,MATCH($C32,PUNT_L10gamesAVG!$I:$I,0))</f>
        <v>4.8</v>
      </c>
      <c r="AR32" s="45">
        <f>INDEX(PUNT_L10gamesAVG!T:T,MATCH($C32,PUNT_L10gamesAVG!$I:$I,0))</f>
        <v>0.8</v>
      </c>
      <c r="AS32" s="45">
        <f>INDEX(PUNT_L10gamesAVG!U:U,MATCH($C32,PUNT_L10gamesAVG!$I:$I,0))</f>
        <v>0.4</v>
      </c>
      <c r="AT32" s="45">
        <f>INDEX(PUNT_L10gamesAVG!Z:Z,MATCH($C32,PUNT_L10gamesAVG!$I:$I,0))</f>
        <v>2.2999999999999998</v>
      </c>
    </row>
    <row r="33" spans="1:46" x14ac:dyDescent="0.3">
      <c r="A33" s="5">
        <v>9</v>
      </c>
      <c r="C33" s="3" t="s">
        <v>170</v>
      </c>
      <c r="D33" s="6">
        <f>COUNTIF(PUNT_SeasonAVG!I:I,Sheet2!C33)</f>
        <v>1</v>
      </c>
      <c r="E33" s="5" t="str">
        <f>INDEX(PUNT_SeasonAVG!K:K,MATCH(Sheet2!$C33,PUNT_SeasonAVG!$I:$I,0))</f>
        <v>MEM</v>
      </c>
      <c r="F33" s="5" t="str">
        <f>INDEX(PUNT_SeasonAVG!L:L,MATCH(Sheet2!$C33,PUNT_SeasonAVG!$I:$I,0))</f>
        <v>F</v>
      </c>
      <c r="H33" s="15">
        <f>INDEX(PUNT_SeasonAVG!C:C,MATCH(Sheet2!$C33,PUNT_SeasonAVG!$I:$I,0))</f>
        <v>143.80000000000001</v>
      </c>
      <c r="I33" s="5">
        <f>INDEX(PUNT_SeasonAVG!B:B,MATCH(Sheet2!$C33,PUNT_SeasonAVG!$I:$I,0))</f>
        <v>98</v>
      </c>
      <c r="J33" s="5">
        <f>INDEX(PUNT_L10gamesAVG!B:B,MATCH(Sheet2!$C33,PUNT_L10gamesAVG!$I:$I,0))</f>
        <v>110</v>
      </c>
      <c r="K33" s="5">
        <f>IFERROR(INDEX(PUNT_L5gamesAVG!B:B,MATCH(Sheet2!$C33,PUNT_L5gamesAVG!$I:$I,0)),"")</f>
        <v>79</v>
      </c>
      <c r="L33" s="34"/>
      <c r="T33" s="5">
        <v>2</v>
      </c>
      <c r="U33" s="32"/>
      <c r="V33" s="11">
        <f>COUNTIFS('NBA Schedule'!$D:$D,Sheet2!$E33,'NBA Schedule'!$B:$B,Sheet2!V$23)+COUNTIFS('NBA Schedule'!$F:$F,Sheet2!$E33,'NBA Schedule'!$B:$B,Sheet2!V$23)</f>
        <v>0</v>
      </c>
      <c r="W33" s="19">
        <f>COUNTIFS('NBA Schedule'!$D:$D,Sheet2!$E33,'NBA Schedule'!$B:$B,Sheet2!W$23)+COUNTIFS('NBA Schedule'!$F:$F,Sheet2!$E33,'NBA Schedule'!$B:$B,Sheet2!W$23)</f>
        <v>1</v>
      </c>
      <c r="X33" s="19">
        <f>COUNTIFS('NBA Schedule'!$D:$D,Sheet2!$E33,'NBA Schedule'!$B:$B,Sheet2!X$23)+COUNTIFS('NBA Schedule'!$F:$F,Sheet2!$E33,'NBA Schedule'!$B:$B,Sheet2!X$23)</f>
        <v>0</v>
      </c>
      <c r="Y33" s="19">
        <f>COUNTIFS('NBA Schedule'!$D:$D,Sheet2!$E33,'NBA Schedule'!$B:$B,Sheet2!Y$23)+COUNTIFS('NBA Schedule'!$F:$F,Sheet2!$E33,'NBA Schedule'!$B:$B,Sheet2!Y$23)</f>
        <v>0</v>
      </c>
      <c r="Z33" s="19">
        <f>COUNTIFS('NBA Schedule'!$D:$D,Sheet2!$E33,'NBA Schedule'!$B:$B,Sheet2!Z$23)+COUNTIFS('NBA Schedule'!$F:$F,Sheet2!$E33,'NBA Schedule'!$B:$B,Sheet2!Z$23)</f>
        <v>0</v>
      </c>
      <c r="AA33" s="19">
        <f>COUNTIFS('NBA Schedule'!$D:$D,Sheet2!$E33,'NBA Schedule'!$B:$B,Sheet2!AA$23)+COUNTIFS('NBA Schedule'!$F:$F,Sheet2!$E33,'NBA Schedule'!$B:$B,Sheet2!AA$23)</f>
        <v>1</v>
      </c>
      <c r="AB33" s="20">
        <f>COUNTIFS('NBA Schedule'!$D:$D,Sheet2!$E33,'NBA Schedule'!$B:$B,Sheet2!AB$23)+COUNTIFS('NBA Schedule'!$F:$F,Sheet2!$E33,'NBA Schedule'!$B:$B,Sheet2!AB$23)</f>
        <v>0</v>
      </c>
      <c r="AC33" s="24">
        <f t="shared" si="13"/>
        <v>2</v>
      </c>
      <c r="AD33" s="11">
        <f t="shared" si="14"/>
        <v>1</v>
      </c>
      <c r="AE33" s="20">
        <f t="shared" si="15"/>
        <v>1</v>
      </c>
      <c r="AF33" s="41"/>
      <c r="AG33" s="45">
        <f>INDEX(PUNT_L10gamesAVG!O:O,MATCH($C33,PUNT_L10gamesAVG!$I:$I,0))</f>
        <v>29.196666666666665</v>
      </c>
      <c r="AH33" s="45">
        <f t="shared" si="16"/>
        <v>3.1</v>
      </c>
      <c r="AI33" s="45">
        <f>INDEX(PUNT_L10gamesAVG!W:W,MATCH($C33,PUNT_L10gamesAVG!$I:$I,0))</f>
        <v>7.4</v>
      </c>
      <c r="AJ33" s="44">
        <f>INDEX(PUNT_L10gamesAVG!V:V,MATCH($C33,PUNT_L10gamesAVG!$I:$I,0))</f>
        <v>0.41891891891891891</v>
      </c>
      <c r="AK33" s="45">
        <f t="shared" si="17"/>
        <v>1</v>
      </c>
      <c r="AL33" s="45">
        <f>INDEX(PUNT_L10gamesAVG!Y:Y,MATCH($C33,PUNT_L10gamesAVG!$I:$I,0))</f>
        <v>1.5</v>
      </c>
      <c r="AM33" s="44">
        <f>INDEX(PUNT_L10gamesAVG!X:X,MATCH($C33,PUNT_L10gamesAVG!$I:$I,0))</f>
        <v>0.66666666666666663</v>
      </c>
      <c r="AN33" s="45">
        <f>INDEX(PUNT_L10gamesAVG!Q:Q,MATCH($C33,PUNT_L10gamesAVG!$I:$I,0))</f>
        <v>1.9</v>
      </c>
      <c r="AO33" s="45">
        <f>INDEX(PUNT_L10gamesAVG!P:P,MATCH($C33,PUNT_L10gamesAVG!$I:$I,0))</f>
        <v>9.1</v>
      </c>
      <c r="AP33" s="45">
        <f>INDEX(PUNT_L10gamesAVG!R:R,MATCH($C33,PUNT_L10gamesAVG!$I:$I,0))</f>
        <v>5.3</v>
      </c>
      <c r="AQ33" s="45">
        <f>INDEX(PUNT_L10gamesAVG!S:S,MATCH($C33,PUNT_L10gamesAVG!$I:$I,0))</f>
        <v>2.8</v>
      </c>
      <c r="AR33" s="45">
        <f>INDEX(PUNT_L10gamesAVG!T:T,MATCH($C33,PUNT_L10gamesAVG!$I:$I,0))</f>
        <v>1.2</v>
      </c>
      <c r="AS33" s="45">
        <f>INDEX(PUNT_L10gamesAVG!U:U,MATCH($C33,PUNT_L10gamesAVG!$I:$I,0))</f>
        <v>0.4</v>
      </c>
      <c r="AT33" s="45">
        <f>INDEX(PUNT_L10gamesAVG!Z:Z,MATCH($C33,PUNT_L10gamesAVG!$I:$I,0))</f>
        <v>1.8</v>
      </c>
    </row>
    <row r="34" spans="1:46" x14ac:dyDescent="0.3">
      <c r="A34" s="5">
        <v>10</v>
      </c>
      <c r="C34" s="3" t="s">
        <v>191</v>
      </c>
      <c r="D34" s="6">
        <f>COUNTIF(PUNT_SeasonAVG!I:I,Sheet2!C34)</f>
        <v>1</v>
      </c>
      <c r="E34" s="5" t="str">
        <f>INDEX(PUNT_SeasonAVG!K:K,MATCH(Sheet2!$C34,PUNT_SeasonAVG!$I:$I,0))</f>
        <v>UTA</v>
      </c>
      <c r="F34" s="5" t="str">
        <f>INDEX(PUNT_SeasonAVG!L:L,MATCH(Sheet2!$C34,PUNT_SeasonAVG!$I:$I,0))</f>
        <v>G</v>
      </c>
      <c r="H34" s="15">
        <f>INDEX(PUNT_SeasonAVG!C:C,MATCH(Sheet2!$C34,PUNT_SeasonAVG!$I:$I,0))</f>
        <v>43.8</v>
      </c>
      <c r="I34" s="5">
        <f>INDEX(PUNT_SeasonAVG!B:B,MATCH(Sheet2!$C34,PUNT_SeasonAVG!$I:$I,0))</f>
        <v>117</v>
      </c>
      <c r="J34" s="5">
        <f>INDEX(PUNT_L10gamesAVG!B:B,MATCH(Sheet2!$C34,PUNT_L10gamesAVG!$I:$I,0))</f>
        <v>112</v>
      </c>
      <c r="K34" s="5">
        <f>IFERROR(INDEX(PUNT_L5gamesAVG!B:B,MATCH(Sheet2!$C34,PUNT_L5gamesAVG!$I:$I,0)),"")</f>
        <v>120</v>
      </c>
      <c r="L34" s="34"/>
      <c r="T34" s="5">
        <v>4</v>
      </c>
      <c r="U34" s="32"/>
      <c r="V34" s="11">
        <f>COUNTIFS('NBA Schedule'!$D:$D,Sheet2!$E34,'NBA Schedule'!$B:$B,Sheet2!V$23)+COUNTIFS('NBA Schedule'!$F:$F,Sheet2!$E34,'NBA Schedule'!$B:$B,Sheet2!V$23)</f>
        <v>1</v>
      </c>
      <c r="W34" s="19">
        <f>COUNTIFS('NBA Schedule'!$D:$D,Sheet2!$E34,'NBA Schedule'!$B:$B,Sheet2!W$23)+COUNTIFS('NBA Schedule'!$F:$F,Sheet2!$E34,'NBA Schedule'!$B:$B,Sheet2!W$23)</f>
        <v>0</v>
      </c>
      <c r="X34" s="19">
        <f>COUNTIFS('NBA Schedule'!$D:$D,Sheet2!$E34,'NBA Schedule'!$B:$B,Sheet2!X$23)+COUNTIFS('NBA Schedule'!$F:$F,Sheet2!$E34,'NBA Schedule'!$B:$B,Sheet2!X$23)</f>
        <v>1</v>
      </c>
      <c r="Y34" s="19">
        <f>COUNTIFS('NBA Schedule'!$D:$D,Sheet2!$E34,'NBA Schedule'!$B:$B,Sheet2!Y$23)+COUNTIFS('NBA Schedule'!$F:$F,Sheet2!$E34,'NBA Schedule'!$B:$B,Sheet2!Y$23)</f>
        <v>0</v>
      </c>
      <c r="Z34" s="19">
        <f>COUNTIFS('NBA Schedule'!$D:$D,Sheet2!$E34,'NBA Schedule'!$B:$B,Sheet2!Z$23)+COUNTIFS('NBA Schedule'!$F:$F,Sheet2!$E34,'NBA Schedule'!$B:$B,Sheet2!Z$23)</f>
        <v>1</v>
      </c>
      <c r="AA34" s="19">
        <f>COUNTIFS('NBA Schedule'!$D:$D,Sheet2!$E34,'NBA Schedule'!$B:$B,Sheet2!AA$23)+COUNTIFS('NBA Schedule'!$F:$F,Sheet2!$E34,'NBA Schedule'!$B:$B,Sheet2!AA$23)</f>
        <v>1</v>
      </c>
      <c r="AB34" s="20">
        <f>COUNTIFS('NBA Schedule'!$D:$D,Sheet2!$E34,'NBA Schedule'!$B:$B,Sheet2!AB$23)+COUNTIFS('NBA Schedule'!$F:$F,Sheet2!$E34,'NBA Schedule'!$B:$B,Sheet2!AB$23)</f>
        <v>0</v>
      </c>
      <c r="AC34" s="24">
        <f t="shared" si="13"/>
        <v>4</v>
      </c>
      <c r="AD34" s="11">
        <f t="shared" si="14"/>
        <v>2</v>
      </c>
      <c r="AE34" s="20">
        <f t="shared" si="15"/>
        <v>2</v>
      </c>
      <c r="AF34" s="41"/>
      <c r="AG34" s="45">
        <f>INDEX(PUNT_L10gamesAVG!O:O,MATCH($C34,PUNT_L10gamesAVG!$I:$I,0))</f>
        <v>30.70333333333333</v>
      </c>
      <c r="AH34" s="45">
        <f t="shared" si="16"/>
        <v>5.3</v>
      </c>
      <c r="AI34" s="45">
        <f>INDEX(PUNT_L10gamesAVG!W:W,MATCH($C34,PUNT_L10gamesAVG!$I:$I,0))</f>
        <v>13.3</v>
      </c>
      <c r="AJ34" s="44">
        <f>INDEX(PUNT_L10gamesAVG!V:V,MATCH($C34,PUNT_L10gamesAVG!$I:$I,0))</f>
        <v>0.39849624060150374</v>
      </c>
      <c r="AK34" s="45">
        <f t="shared" si="17"/>
        <v>2.9999999999999996</v>
      </c>
      <c r="AL34" s="45">
        <f>INDEX(PUNT_L10gamesAVG!Y:Y,MATCH($C34,PUNT_L10gamesAVG!$I:$I,0))</f>
        <v>4.0999999999999996</v>
      </c>
      <c r="AM34" s="44">
        <f>INDEX(PUNT_L10gamesAVG!X:X,MATCH($C34,PUNT_L10gamesAVG!$I:$I,0))</f>
        <v>0.73170731707317072</v>
      </c>
      <c r="AN34" s="45">
        <f>INDEX(PUNT_L10gamesAVG!Q:Q,MATCH($C34,PUNT_L10gamesAVG!$I:$I,0))</f>
        <v>2.2999999999999998</v>
      </c>
      <c r="AO34" s="45">
        <f>INDEX(PUNT_L10gamesAVG!P:P,MATCH($C34,PUNT_L10gamesAVG!$I:$I,0))</f>
        <v>15.9</v>
      </c>
      <c r="AP34" s="45">
        <f>INDEX(PUNT_L10gamesAVG!R:R,MATCH($C34,PUNT_L10gamesAVG!$I:$I,0))</f>
        <v>2.9</v>
      </c>
      <c r="AQ34" s="45">
        <f>INDEX(PUNT_L10gamesAVG!S:S,MATCH($C34,PUNT_L10gamesAVG!$I:$I,0))</f>
        <v>3.9</v>
      </c>
      <c r="AR34" s="45">
        <f>INDEX(PUNT_L10gamesAVG!T:T,MATCH($C34,PUNT_L10gamesAVG!$I:$I,0))</f>
        <v>0.9</v>
      </c>
      <c r="AS34" s="45">
        <f>INDEX(PUNT_L10gamesAVG!U:U,MATCH($C34,PUNT_L10gamesAVG!$I:$I,0))</f>
        <v>0.2</v>
      </c>
      <c r="AT34" s="45">
        <f>INDEX(PUNT_L10gamesAVG!Z:Z,MATCH($C34,PUNT_L10gamesAVG!$I:$I,0))</f>
        <v>2.5</v>
      </c>
    </row>
    <row r="35" spans="1:46" x14ac:dyDescent="0.3">
      <c r="A35" s="5">
        <v>11</v>
      </c>
      <c r="C35" s="3" t="s">
        <v>205</v>
      </c>
      <c r="D35" s="6">
        <f>COUNTIF(PUNT_SeasonAVG!I:I,Sheet2!C35)</f>
        <v>1</v>
      </c>
      <c r="E35" s="5" t="str">
        <f>INDEX(PUNT_SeasonAVG!K:K,MATCH(Sheet2!$C35,PUNT_SeasonAVG!$I:$I,0))</f>
        <v>DAL</v>
      </c>
      <c r="F35" s="5" t="str">
        <f>INDEX(PUNT_SeasonAVG!L:L,MATCH(Sheet2!$C35,PUNT_SeasonAVG!$I:$I,0))</f>
        <v>G</v>
      </c>
      <c r="H35" s="15">
        <f>INDEX(PUNT_SeasonAVG!C:C,MATCH(Sheet2!$C35,PUNT_SeasonAVG!$I:$I,0))</f>
        <v>104.7</v>
      </c>
      <c r="I35" s="5">
        <f>INDEX(PUNT_SeasonAVG!B:B,MATCH(Sheet2!$C35,PUNT_SeasonAVG!$I:$I,0))</f>
        <v>131</v>
      </c>
      <c r="J35" s="5">
        <f>INDEX(PUNT_L10gamesAVG!B:B,MATCH(Sheet2!$C35,PUNT_L10gamesAVG!$I:$I,0))</f>
        <v>179</v>
      </c>
      <c r="K35" s="5">
        <f>IFERROR(INDEX(PUNT_L5gamesAVG!B:B,MATCH(Sheet2!$C35,PUNT_L5gamesAVG!$I:$I,0)),"")</f>
        <v>157</v>
      </c>
      <c r="L35" s="34"/>
      <c r="T35" s="5">
        <v>4</v>
      </c>
      <c r="U35" s="32"/>
      <c r="V35" s="11">
        <f>COUNTIFS('NBA Schedule'!$D:$D,Sheet2!$E35,'NBA Schedule'!$B:$B,Sheet2!V$23)+COUNTIFS('NBA Schedule'!$F:$F,Sheet2!$E35,'NBA Schedule'!$B:$B,Sheet2!V$23)</f>
        <v>1</v>
      </c>
      <c r="W35" s="19">
        <f>COUNTIFS('NBA Schedule'!$D:$D,Sheet2!$E35,'NBA Schedule'!$B:$B,Sheet2!W$23)+COUNTIFS('NBA Schedule'!$F:$F,Sheet2!$E35,'NBA Schedule'!$B:$B,Sheet2!W$23)</f>
        <v>0</v>
      </c>
      <c r="X35" s="19">
        <f>COUNTIFS('NBA Schedule'!$D:$D,Sheet2!$E35,'NBA Schedule'!$B:$B,Sheet2!X$23)+COUNTIFS('NBA Schedule'!$F:$F,Sheet2!$E35,'NBA Schedule'!$B:$B,Sheet2!X$23)</f>
        <v>1</v>
      </c>
      <c r="Y35" s="19">
        <f>COUNTIFS('NBA Schedule'!$D:$D,Sheet2!$E35,'NBA Schedule'!$B:$B,Sheet2!Y$23)+COUNTIFS('NBA Schedule'!$F:$F,Sheet2!$E35,'NBA Schedule'!$B:$B,Sheet2!Y$23)</f>
        <v>0</v>
      </c>
      <c r="Z35" s="19">
        <f>COUNTIFS('NBA Schedule'!$D:$D,Sheet2!$E35,'NBA Schedule'!$B:$B,Sheet2!Z$23)+COUNTIFS('NBA Schedule'!$F:$F,Sheet2!$E35,'NBA Schedule'!$B:$B,Sheet2!Z$23)</f>
        <v>1</v>
      </c>
      <c r="AA35" s="19">
        <f>COUNTIFS('NBA Schedule'!$D:$D,Sheet2!$E35,'NBA Schedule'!$B:$B,Sheet2!AA$23)+COUNTIFS('NBA Schedule'!$F:$F,Sheet2!$E35,'NBA Schedule'!$B:$B,Sheet2!AA$23)</f>
        <v>0</v>
      </c>
      <c r="AB35" s="20">
        <f>COUNTIFS('NBA Schedule'!$D:$D,Sheet2!$E35,'NBA Schedule'!$B:$B,Sheet2!AB$23)+COUNTIFS('NBA Schedule'!$F:$F,Sheet2!$E35,'NBA Schedule'!$B:$B,Sheet2!AB$23)</f>
        <v>1</v>
      </c>
      <c r="AC35" s="24">
        <f t="shared" si="13"/>
        <v>4</v>
      </c>
      <c r="AD35" s="11">
        <f t="shared" si="14"/>
        <v>2</v>
      </c>
      <c r="AE35" s="20">
        <f t="shared" si="15"/>
        <v>2</v>
      </c>
      <c r="AF35" s="41"/>
      <c r="AG35" s="45">
        <f>INDEX(PUNT_L10gamesAVG!O:O,MATCH($C35,PUNT_L10gamesAVG!$I:$I,0))</f>
        <v>22.443333333333335</v>
      </c>
      <c r="AH35" s="45">
        <f t="shared" si="16"/>
        <v>3</v>
      </c>
      <c r="AI35" s="45">
        <f>INDEX(PUNT_L10gamesAVG!W:W,MATCH($C35,PUNT_L10gamesAVG!$I:$I,0))</f>
        <v>5.7</v>
      </c>
      <c r="AJ35" s="44">
        <f>INDEX(PUNT_L10gamesAVG!V:V,MATCH($C35,PUNT_L10gamesAVG!$I:$I,0))</f>
        <v>0.52631578947368418</v>
      </c>
      <c r="AK35" s="45">
        <f t="shared" si="17"/>
        <v>1</v>
      </c>
      <c r="AL35" s="45">
        <f>INDEX(PUNT_L10gamesAVG!Y:Y,MATCH($C35,PUNT_L10gamesAVG!$I:$I,0))</f>
        <v>1.2</v>
      </c>
      <c r="AM35" s="44">
        <f>INDEX(PUNT_L10gamesAVG!X:X,MATCH($C35,PUNT_L10gamesAVG!$I:$I,0))</f>
        <v>0.83333333333333337</v>
      </c>
      <c r="AN35" s="45">
        <f>INDEX(PUNT_L10gamesAVG!Q:Q,MATCH($C35,PUNT_L10gamesAVG!$I:$I,0))</f>
        <v>0.6</v>
      </c>
      <c r="AO35" s="45">
        <f>INDEX(PUNT_L10gamesAVG!P:P,MATCH($C35,PUNT_L10gamesAVG!$I:$I,0))</f>
        <v>7.6</v>
      </c>
      <c r="AP35" s="45">
        <f>INDEX(PUNT_L10gamesAVG!R:R,MATCH($C35,PUNT_L10gamesAVG!$I:$I,0))</f>
        <v>3.1</v>
      </c>
      <c r="AQ35" s="45">
        <f>INDEX(PUNT_L10gamesAVG!S:S,MATCH($C35,PUNT_L10gamesAVG!$I:$I,0))</f>
        <v>3.4</v>
      </c>
      <c r="AR35" s="45">
        <f>INDEX(PUNT_L10gamesAVG!T:T,MATCH($C35,PUNT_L10gamesAVG!$I:$I,0))</f>
        <v>1</v>
      </c>
      <c r="AS35" s="45">
        <f>INDEX(PUNT_L10gamesAVG!U:U,MATCH($C35,PUNT_L10gamesAVG!$I:$I,0))</f>
        <v>0.3</v>
      </c>
      <c r="AT35" s="45">
        <f>INDEX(PUNT_L10gamesAVG!Z:Z,MATCH($C35,PUNT_L10gamesAVG!$I:$I,0))</f>
        <v>0.9</v>
      </c>
    </row>
    <row r="36" spans="1:46" x14ac:dyDescent="0.3">
      <c r="A36" s="5">
        <v>12</v>
      </c>
      <c r="C36" s="3" t="s">
        <v>208</v>
      </c>
      <c r="D36" s="6">
        <f>COUNTIF(PUNT_SeasonAVG!I:I,Sheet2!C36)</f>
        <v>1</v>
      </c>
      <c r="E36" s="5" t="str">
        <f>INDEX(PUNT_SeasonAVG!K:K,MATCH(Sheet2!$C36,PUNT_SeasonAVG!$I:$I,0))</f>
        <v>NYK</v>
      </c>
      <c r="F36" s="5" t="str">
        <f>INDEX(PUNT_SeasonAVG!L:L,MATCH(Sheet2!$C36,PUNT_SeasonAVG!$I:$I,0))</f>
        <v>C</v>
      </c>
      <c r="H36" s="15">
        <f>INDEX(PUNT_SeasonAVG!C:C,MATCH(Sheet2!$C36,PUNT_SeasonAVG!$I:$I,0))</f>
        <v>30.4</v>
      </c>
      <c r="I36" s="5">
        <f>INDEX(PUNT_SeasonAVG!B:B,MATCH(Sheet2!$C36,PUNT_SeasonAVG!$I:$I,0))</f>
        <v>132</v>
      </c>
      <c r="J36" s="5">
        <f>INDEX(PUNT_L10gamesAVG!B:B,MATCH(Sheet2!$C36,PUNT_L10gamesAVG!$I:$I,0))</f>
        <v>138</v>
      </c>
      <c r="K36" s="5">
        <f>IFERROR(INDEX(PUNT_L5gamesAVG!B:B,MATCH(Sheet2!$C36,PUNT_L5gamesAVG!$I:$I,0)),"")</f>
        <v>208</v>
      </c>
      <c r="L36" s="34"/>
      <c r="T36" s="5">
        <v>4</v>
      </c>
      <c r="U36" s="32"/>
      <c r="V36" s="11">
        <f>COUNTIFS('NBA Schedule'!$D:$D,Sheet2!$E36,'NBA Schedule'!$B:$B,Sheet2!V$23)+COUNTIFS('NBA Schedule'!$F:$F,Sheet2!$E36,'NBA Schedule'!$B:$B,Sheet2!V$23)</f>
        <v>1</v>
      </c>
      <c r="W36" s="19">
        <f>COUNTIFS('NBA Schedule'!$D:$D,Sheet2!$E36,'NBA Schedule'!$B:$B,Sheet2!W$23)+COUNTIFS('NBA Schedule'!$F:$F,Sheet2!$E36,'NBA Schedule'!$B:$B,Sheet2!W$23)</f>
        <v>0</v>
      </c>
      <c r="X36" s="19">
        <f>COUNTIFS('NBA Schedule'!$D:$D,Sheet2!$E36,'NBA Schedule'!$B:$B,Sheet2!X$23)+COUNTIFS('NBA Schedule'!$F:$F,Sheet2!$E36,'NBA Schedule'!$B:$B,Sheet2!X$23)</f>
        <v>1</v>
      </c>
      <c r="Y36" s="19">
        <f>COUNTIFS('NBA Schedule'!$D:$D,Sheet2!$E36,'NBA Schedule'!$B:$B,Sheet2!Y$23)+COUNTIFS('NBA Schedule'!$F:$F,Sheet2!$E36,'NBA Schedule'!$B:$B,Sheet2!Y$23)</f>
        <v>0</v>
      </c>
      <c r="Z36" s="19">
        <f>COUNTIFS('NBA Schedule'!$D:$D,Sheet2!$E36,'NBA Schedule'!$B:$B,Sheet2!Z$23)+COUNTIFS('NBA Schedule'!$F:$F,Sheet2!$E36,'NBA Schedule'!$B:$B,Sheet2!Z$23)</f>
        <v>0</v>
      </c>
      <c r="AA36" s="19">
        <f>COUNTIFS('NBA Schedule'!$D:$D,Sheet2!$E36,'NBA Schedule'!$B:$B,Sheet2!AA$23)+COUNTIFS('NBA Schedule'!$F:$F,Sheet2!$E36,'NBA Schedule'!$B:$B,Sheet2!AA$23)</f>
        <v>1</v>
      </c>
      <c r="AB36" s="20">
        <f>COUNTIFS('NBA Schedule'!$D:$D,Sheet2!$E36,'NBA Schedule'!$B:$B,Sheet2!AB$23)+COUNTIFS('NBA Schedule'!$F:$F,Sheet2!$E36,'NBA Schedule'!$B:$B,Sheet2!AB$23)</f>
        <v>1</v>
      </c>
      <c r="AC36" s="24">
        <f t="shared" si="13"/>
        <v>4</v>
      </c>
      <c r="AD36" s="11">
        <f t="shared" si="14"/>
        <v>2</v>
      </c>
      <c r="AE36" s="20">
        <f t="shared" si="15"/>
        <v>2</v>
      </c>
      <c r="AF36" s="41"/>
      <c r="AG36" s="45">
        <f>INDEX(PUNT_L10gamesAVG!O:O,MATCH($C36,PUNT_L10gamesAVG!$I:$I,0))</f>
        <v>19.114814814814814</v>
      </c>
      <c r="AH36" s="45">
        <f t="shared" si="16"/>
        <v>4.5555555555555554</v>
      </c>
      <c r="AI36" s="45">
        <f>INDEX(PUNT_L10gamesAVG!W:W,MATCH($C36,PUNT_L10gamesAVG!$I:$I,0))</f>
        <v>6.1111111111111107</v>
      </c>
      <c r="AJ36" s="44">
        <f>INDEX(PUNT_L10gamesAVG!V:V,MATCH($C36,PUNT_L10gamesAVG!$I:$I,0))</f>
        <v>0.74545454545454548</v>
      </c>
      <c r="AK36" s="45">
        <f t="shared" si="17"/>
        <v>2</v>
      </c>
      <c r="AL36" s="45">
        <f>INDEX(PUNT_L10gamesAVG!Y:Y,MATCH($C36,PUNT_L10gamesAVG!$I:$I,0))</f>
        <v>2.6666666666666665</v>
      </c>
      <c r="AM36" s="44">
        <f>INDEX(PUNT_L10gamesAVG!X:X,MATCH($C36,PUNT_L10gamesAVG!$I:$I,0))</f>
        <v>0.75</v>
      </c>
      <c r="AN36" s="45">
        <f>INDEX(PUNT_L10gamesAVG!Q:Q,MATCH($C36,PUNT_L10gamesAVG!$I:$I,0))</f>
        <v>0</v>
      </c>
      <c r="AO36" s="45">
        <f>INDEX(PUNT_L10gamesAVG!P:P,MATCH($C36,PUNT_L10gamesAVG!$I:$I,0))</f>
        <v>11.111111111111111</v>
      </c>
      <c r="AP36" s="45">
        <f>INDEX(PUNT_L10gamesAVG!R:R,MATCH($C36,PUNT_L10gamesAVG!$I:$I,0))</f>
        <v>6.8888888888888893</v>
      </c>
      <c r="AQ36" s="45">
        <f>INDEX(PUNT_L10gamesAVG!S:S,MATCH($C36,PUNT_L10gamesAVG!$I:$I,0))</f>
        <v>0.55555555555555558</v>
      </c>
      <c r="AR36" s="45">
        <f>INDEX(PUNT_L10gamesAVG!T:T,MATCH($C36,PUNT_L10gamesAVG!$I:$I,0))</f>
        <v>0.66666666666666663</v>
      </c>
      <c r="AS36" s="45">
        <f>INDEX(PUNT_L10gamesAVG!U:U,MATCH($C36,PUNT_L10gamesAVG!$I:$I,0))</f>
        <v>1.6666666666666667</v>
      </c>
      <c r="AT36" s="45">
        <f>INDEX(PUNT_L10gamesAVG!Z:Z,MATCH($C36,PUNT_L10gamesAVG!$I:$I,0))</f>
        <v>0.77777777777777779</v>
      </c>
    </row>
    <row r="37" spans="1:46" x14ac:dyDescent="0.3">
      <c r="A37" s="5">
        <v>13</v>
      </c>
      <c r="C37" s="3" t="s">
        <v>218</v>
      </c>
      <c r="D37" s="6">
        <f>COUNTIF(PUNT_SeasonAVG!I:I,Sheet2!C37)</f>
        <v>1</v>
      </c>
      <c r="E37" s="5" t="str">
        <f>INDEX(PUNT_SeasonAVG!K:K,MATCH(Sheet2!$C37,PUNT_SeasonAVG!$I:$I,0))</f>
        <v>NOR</v>
      </c>
      <c r="F37" s="5" t="str">
        <f>INDEX(PUNT_SeasonAVG!L:L,MATCH(Sheet2!$C37,PUNT_SeasonAVG!$I:$I,0))</f>
        <v>G</v>
      </c>
      <c r="H37" s="15">
        <f>INDEX(PUNT_SeasonAVG!C:C,MATCH(Sheet2!$C37,PUNT_SeasonAVG!$I:$I,0))</f>
        <v>110</v>
      </c>
      <c r="I37" s="5">
        <f>INDEX(PUNT_SeasonAVG!B:B,MATCH(Sheet2!$C37,PUNT_SeasonAVG!$I:$I,0))</f>
        <v>125</v>
      </c>
      <c r="J37" s="5">
        <f>INDEX(PUNT_L10gamesAVG!B:B,MATCH(Sheet2!$C37,PUNT_L10gamesAVG!$I:$I,0))</f>
        <v>111</v>
      </c>
      <c r="K37" s="5">
        <f>IFERROR(INDEX(PUNT_L5gamesAVG!B:B,MATCH(Sheet2!$C37,PUNT_L5gamesAVG!$I:$I,0)),"")</f>
        <v>63</v>
      </c>
      <c r="L37" s="34"/>
      <c r="T37" s="5">
        <v>4</v>
      </c>
      <c r="U37" s="32"/>
      <c r="V37" s="11">
        <f>COUNTIFS('NBA Schedule'!$D:$D,Sheet2!$E37,'NBA Schedule'!$B:$B,Sheet2!V$23)+COUNTIFS('NBA Schedule'!$F:$F,Sheet2!$E37,'NBA Schedule'!$B:$B,Sheet2!V$23)</f>
        <v>0</v>
      </c>
      <c r="W37" s="19">
        <f>COUNTIFS('NBA Schedule'!$D:$D,Sheet2!$E37,'NBA Schedule'!$B:$B,Sheet2!W$23)+COUNTIFS('NBA Schedule'!$F:$F,Sheet2!$E37,'NBA Schedule'!$B:$B,Sheet2!W$23)</f>
        <v>1</v>
      </c>
      <c r="X37" s="19">
        <f>COUNTIFS('NBA Schedule'!$D:$D,Sheet2!$E37,'NBA Schedule'!$B:$B,Sheet2!X$23)+COUNTIFS('NBA Schedule'!$F:$F,Sheet2!$E37,'NBA Schedule'!$B:$B,Sheet2!X$23)</f>
        <v>0</v>
      </c>
      <c r="Y37" s="19">
        <f>COUNTIFS('NBA Schedule'!$D:$D,Sheet2!$E37,'NBA Schedule'!$B:$B,Sheet2!Y$23)+COUNTIFS('NBA Schedule'!$F:$F,Sheet2!$E37,'NBA Schedule'!$B:$B,Sheet2!Y$23)</f>
        <v>1</v>
      </c>
      <c r="Z37" s="19">
        <f>COUNTIFS('NBA Schedule'!$D:$D,Sheet2!$E37,'NBA Schedule'!$B:$B,Sheet2!Z$23)+COUNTIFS('NBA Schedule'!$F:$F,Sheet2!$E37,'NBA Schedule'!$B:$B,Sheet2!Z$23)</f>
        <v>0</v>
      </c>
      <c r="AA37" s="19">
        <f>COUNTIFS('NBA Schedule'!$D:$D,Sheet2!$E37,'NBA Schedule'!$B:$B,Sheet2!AA$23)+COUNTIFS('NBA Schedule'!$F:$F,Sheet2!$E37,'NBA Schedule'!$B:$B,Sheet2!AA$23)</f>
        <v>1</v>
      </c>
      <c r="AB37" s="20">
        <f>COUNTIFS('NBA Schedule'!$D:$D,Sheet2!$E37,'NBA Schedule'!$B:$B,Sheet2!AB$23)+COUNTIFS('NBA Schedule'!$F:$F,Sheet2!$E37,'NBA Schedule'!$B:$B,Sheet2!AB$23)</f>
        <v>1</v>
      </c>
      <c r="AC37" s="24">
        <f t="shared" si="13"/>
        <v>4</v>
      </c>
      <c r="AD37" s="11">
        <f t="shared" si="14"/>
        <v>2</v>
      </c>
      <c r="AE37" s="20">
        <f t="shared" si="15"/>
        <v>3</v>
      </c>
      <c r="AF37" s="41"/>
      <c r="AG37" s="45">
        <f>INDEX(PUNT_L10gamesAVG!O:O,MATCH($C37,PUNT_L10gamesAVG!$I:$I,0))</f>
        <v>27.088333333333331</v>
      </c>
      <c r="AH37" s="45">
        <f t="shared" si="16"/>
        <v>4.3</v>
      </c>
      <c r="AI37" s="45">
        <f>INDEX(PUNT_L10gamesAVG!W:W,MATCH($C37,PUNT_L10gamesAVG!$I:$I,0))</f>
        <v>10.8</v>
      </c>
      <c r="AJ37" s="44">
        <f>INDEX(PUNT_L10gamesAVG!V:V,MATCH($C37,PUNT_L10gamesAVG!$I:$I,0))</f>
        <v>0.39814814814814814</v>
      </c>
      <c r="AK37" s="45">
        <f t="shared" si="17"/>
        <v>2.7</v>
      </c>
      <c r="AL37" s="45">
        <f>INDEX(PUNT_L10gamesAVG!Y:Y,MATCH($C37,PUNT_L10gamesAVG!$I:$I,0))</f>
        <v>3.2</v>
      </c>
      <c r="AM37" s="44">
        <f>INDEX(PUNT_L10gamesAVG!X:X,MATCH($C37,PUNT_L10gamesAVG!$I:$I,0))</f>
        <v>0.84375</v>
      </c>
      <c r="AN37" s="45">
        <f>INDEX(PUNT_L10gamesAVG!Q:Q,MATCH($C37,PUNT_L10gamesAVG!$I:$I,0))</f>
        <v>3.4</v>
      </c>
      <c r="AO37" s="45">
        <f>INDEX(PUNT_L10gamesAVG!P:P,MATCH($C37,PUNT_L10gamesAVG!$I:$I,0))</f>
        <v>14.7</v>
      </c>
      <c r="AP37" s="45">
        <f>INDEX(PUNT_L10gamesAVG!R:R,MATCH($C37,PUNT_L10gamesAVG!$I:$I,0))</f>
        <v>2.2999999999999998</v>
      </c>
      <c r="AQ37" s="45">
        <f>INDEX(PUNT_L10gamesAVG!S:S,MATCH($C37,PUNT_L10gamesAVG!$I:$I,0))</f>
        <v>1.7</v>
      </c>
      <c r="AR37" s="45">
        <f>INDEX(PUNT_L10gamesAVG!T:T,MATCH($C37,PUNT_L10gamesAVG!$I:$I,0))</f>
        <v>0.4</v>
      </c>
      <c r="AS37" s="45">
        <f>INDEX(PUNT_L10gamesAVG!U:U,MATCH($C37,PUNT_L10gamesAVG!$I:$I,0))</f>
        <v>0.5</v>
      </c>
      <c r="AT37" s="45">
        <f>INDEX(PUNT_L10gamesAVG!Z:Z,MATCH($C37,PUNT_L10gamesAVG!$I:$I,0))</f>
        <v>1.6</v>
      </c>
    </row>
    <row r="38" spans="1:46" x14ac:dyDescent="0.3">
      <c r="A38" s="5">
        <v>14</v>
      </c>
      <c r="C38" s="3" t="s">
        <v>225</v>
      </c>
      <c r="D38" s="6">
        <f>COUNTIF(PUNT_SeasonAVG!I:I,Sheet2!C38)</f>
        <v>1</v>
      </c>
      <c r="E38" s="5" t="str">
        <f>INDEX(PUNT_SeasonAVG!K:K,MATCH(Sheet2!$C38,PUNT_SeasonAVG!$I:$I,0))</f>
        <v>SAC</v>
      </c>
      <c r="F38" s="5" t="str">
        <f>INDEX(PUNT_SeasonAVG!L:L,MATCH(Sheet2!$C38,PUNT_SeasonAVG!$I:$I,0))</f>
        <v>F</v>
      </c>
      <c r="H38" s="15">
        <f>INDEX(PUNT_SeasonAVG!C:C,MATCH(Sheet2!$C38,PUNT_SeasonAVG!$I:$I,0))</f>
        <v>133</v>
      </c>
      <c r="I38" s="5">
        <f>INDEX(PUNT_SeasonAVG!B:B,MATCH(Sheet2!$C38,PUNT_SeasonAVG!$I:$I,0))</f>
        <v>147</v>
      </c>
      <c r="J38" s="5">
        <f>INDEX(PUNT_L10gamesAVG!B:B,MATCH(Sheet2!$C38,PUNT_L10gamesAVG!$I:$I,0))</f>
        <v>129</v>
      </c>
      <c r="K38" s="5">
        <f>IFERROR(INDEX(PUNT_L5gamesAVG!B:B,MATCH(Sheet2!$C38,PUNT_L5gamesAVG!$I:$I,0)),"")</f>
        <v>149</v>
      </c>
      <c r="L38" s="34"/>
      <c r="T38" s="5">
        <v>3</v>
      </c>
      <c r="U38" s="32"/>
      <c r="V38" s="21">
        <f>COUNTIFS('NBA Schedule'!$D:$D,Sheet2!$E38,'NBA Schedule'!$B:$B,Sheet2!V$23)+COUNTIFS('NBA Schedule'!$F:$F,Sheet2!$E38,'NBA Schedule'!$B:$B,Sheet2!V$23)</f>
        <v>0</v>
      </c>
      <c r="W38" s="22">
        <f>COUNTIFS('NBA Schedule'!$D:$D,Sheet2!$E38,'NBA Schedule'!$B:$B,Sheet2!W$23)+COUNTIFS('NBA Schedule'!$F:$F,Sheet2!$E38,'NBA Schedule'!$B:$B,Sheet2!W$23)</f>
        <v>1</v>
      </c>
      <c r="X38" s="22">
        <f>COUNTIFS('NBA Schedule'!$D:$D,Sheet2!$E38,'NBA Schedule'!$B:$B,Sheet2!X$23)+COUNTIFS('NBA Schedule'!$F:$F,Sheet2!$E38,'NBA Schedule'!$B:$B,Sheet2!X$23)</f>
        <v>0</v>
      </c>
      <c r="Y38" s="22">
        <f>COUNTIFS('NBA Schedule'!$D:$D,Sheet2!$E38,'NBA Schedule'!$B:$B,Sheet2!Y$23)+COUNTIFS('NBA Schedule'!$F:$F,Sheet2!$E38,'NBA Schedule'!$B:$B,Sheet2!Y$23)</f>
        <v>0</v>
      </c>
      <c r="Z38" s="22">
        <f>COUNTIFS('NBA Schedule'!$D:$D,Sheet2!$E38,'NBA Schedule'!$B:$B,Sheet2!Z$23)+COUNTIFS('NBA Schedule'!$F:$F,Sheet2!$E38,'NBA Schedule'!$B:$B,Sheet2!Z$23)</f>
        <v>1</v>
      </c>
      <c r="AA38" s="22">
        <f>COUNTIFS('NBA Schedule'!$D:$D,Sheet2!$E38,'NBA Schedule'!$B:$B,Sheet2!AA$23)+COUNTIFS('NBA Schedule'!$F:$F,Sheet2!$E38,'NBA Schedule'!$B:$B,Sheet2!AA$23)</f>
        <v>0</v>
      </c>
      <c r="AB38" s="23">
        <f>COUNTIFS('NBA Schedule'!$D:$D,Sheet2!$E38,'NBA Schedule'!$B:$B,Sheet2!AB$23)+COUNTIFS('NBA Schedule'!$F:$F,Sheet2!$E38,'NBA Schedule'!$B:$B,Sheet2!AB$23)</f>
        <v>1</v>
      </c>
      <c r="AC38" s="24">
        <f t="shared" si="13"/>
        <v>3</v>
      </c>
      <c r="AD38" s="21">
        <f t="shared" si="14"/>
        <v>1</v>
      </c>
      <c r="AE38" s="23">
        <f t="shared" si="15"/>
        <v>2</v>
      </c>
      <c r="AF38" s="41"/>
      <c r="AG38" s="45">
        <f>INDEX(PUNT_L10gamesAVG!O:O,MATCH($C38,PUNT_L10gamesAVG!$I:$I,0))</f>
        <v>27.813333333333333</v>
      </c>
      <c r="AH38" s="45">
        <f t="shared" si="16"/>
        <v>5</v>
      </c>
      <c r="AI38" s="45">
        <f>INDEX(PUNT_L10gamesAVG!W:W,MATCH($C38,PUNT_L10gamesAVG!$I:$I,0))</f>
        <v>7.8</v>
      </c>
      <c r="AJ38" s="44">
        <f>INDEX(PUNT_L10gamesAVG!V:V,MATCH($C38,PUNT_L10gamesAVG!$I:$I,0))</f>
        <v>0.64102564102564108</v>
      </c>
      <c r="AK38" s="45">
        <f t="shared" si="17"/>
        <v>1.6</v>
      </c>
      <c r="AL38" s="45">
        <f>INDEX(PUNT_L10gamesAVG!Y:Y,MATCH($C38,PUNT_L10gamesAVG!$I:$I,0))</f>
        <v>2.1</v>
      </c>
      <c r="AM38" s="44">
        <f>INDEX(PUNT_L10gamesAVG!X:X,MATCH($C38,PUNT_L10gamesAVG!$I:$I,0))</f>
        <v>0.76190476190476186</v>
      </c>
      <c r="AN38" s="45">
        <f>INDEX(PUNT_L10gamesAVG!Q:Q,MATCH($C38,PUNT_L10gamesAVG!$I:$I,0))</f>
        <v>0</v>
      </c>
      <c r="AO38" s="45">
        <f>INDEX(PUNT_L10gamesAVG!P:P,MATCH($C38,PUNT_L10gamesAVG!$I:$I,0))</f>
        <v>11.6</v>
      </c>
      <c r="AP38" s="45">
        <f>INDEX(PUNT_L10gamesAVG!R:R,MATCH($C38,PUNT_L10gamesAVG!$I:$I,0))</f>
        <v>8.1</v>
      </c>
      <c r="AQ38" s="45">
        <f>INDEX(PUNT_L10gamesAVG!S:S,MATCH($C38,PUNT_L10gamesAVG!$I:$I,0))</f>
        <v>0.9</v>
      </c>
      <c r="AR38" s="45">
        <f>INDEX(PUNT_L10gamesAVG!T:T,MATCH($C38,PUNT_L10gamesAVG!$I:$I,0))</f>
        <v>0.7</v>
      </c>
      <c r="AS38" s="45">
        <f>INDEX(PUNT_L10gamesAVG!U:U,MATCH($C38,PUNT_L10gamesAVG!$I:$I,0))</f>
        <v>1.3</v>
      </c>
      <c r="AT38" s="45">
        <f>INDEX(PUNT_L10gamesAVG!Z:Z,MATCH($C38,PUNT_L10gamesAVG!$I:$I,0))</f>
        <v>1</v>
      </c>
    </row>
    <row r="39" spans="1:46" x14ac:dyDescent="0.3">
      <c r="AC39" s="5"/>
    </row>
    <row r="40" spans="1:46" x14ac:dyDescent="0.3">
      <c r="C40" s="7"/>
      <c r="L40" s="34" t="s">
        <v>1700</v>
      </c>
      <c r="M40" s="35" t="s">
        <v>378</v>
      </c>
      <c r="N40" s="35"/>
      <c r="O40" s="35"/>
      <c r="P40" s="35"/>
      <c r="Q40" s="35"/>
      <c r="R40" s="35"/>
      <c r="S40" s="36"/>
      <c r="T40" s="46"/>
      <c r="U40" s="32" t="s">
        <v>375</v>
      </c>
      <c r="V40" s="30" t="s">
        <v>375</v>
      </c>
      <c r="W40" s="31"/>
      <c r="X40" s="31"/>
      <c r="Y40" s="31"/>
      <c r="Z40" s="31"/>
      <c r="AA40" s="31"/>
      <c r="AB40" s="31"/>
      <c r="AC40" s="31"/>
      <c r="AD40" s="31"/>
      <c r="AE40" s="31"/>
      <c r="AF40" s="41" t="s">
        <v>1702</v>
      </c>
      <c r="AG40" s="42" t="s">
        <v>1702</v>
      </c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</row>
    <row r="41" spans="1:46" ht="14.55" customHeight="1" x14ac:dyDescent="0.3">
      <c r="H41" s="33" t="s">
        <v>376</v>
      </c>
      <c r="I41" s="33" t="s">
        <v>278</v>
      </c>
      <c r="J41" s="33" t="s">
        <v>384</v>
      </c>
      <c r="K41" s="33" t="s">
        <v>385</v>
      </c>
      <c r="L41" s="34"/>
      <c r="M41" s="37">
        <f>M42</f>
        <v>43787</v>
      </c>
      <c r="N41" s="37">
        <f t="shared" ref="N41:T41" si="18">N42</f>
        <v>43788</v>
      </c>
      <c r="O41" s="37">
        <f t="shared" si="18"/>
        <v>43789</v>
      </c>
      <c r="P41" s="37">
        <f t="shared" si="18"/>
        <v>43790</v>
      </c>
      <c r="Q41" s="37">
        <f t="shared" si="18"/>
        <v>43791</v>
      </c>
      <c r="R41" s="37">
        <f t="shared" si="18"/>
        <v>43792</v>
      </c>
      <c r="S41" s="38">
        <f t="shared" si="18"/>
        <v>43793</v>
      </c>
      <c r="T41" s="38" t="s">
        <v>1703</v>
      </c>
      <c r="U41" s="32"/>
      <c r="V41" s="14">
        <f>M42</f>
        <v>43787</v>
      </c>
      <c r="W41" s="12">
        <f>N42</f>
        <v>43788</v>
      </c>
      <c r="X41" s="12">
        <f>O42</f>
        <v>43789</v>
      </c>
      <c r="Y41" s="12">
        <f>P42</f>
        <v>43790</v>
      </c>
      <c r="Z41" s="12">
        <f>Q42</f>
        <v>43791</v>
      </c>
      <c r="AA41" s="12">
        <f>R42</f>
        <v>43792</v>
      </c>
      <c r="AB41" s="13">
        <f>S42</f>
        <v>43793</v>
      </c>
      <c r="AC41" s="13" t="s">
        <v>379</v>
      </c>
      <c r="AD41" s="13" t="s">
        <v>380</v>
      </c>
      <c r="AE41" s="12" t="s">
        <v>381</v>
      </c>
      <c r="AF41" s="41"/>
      <c r="AG41" s="47" t="s">
        <v>44</v>
      </c>
      <c r="AH41" s="48" t="s">
        <v>1689</v>
      </c>
      <c r="AI41" s="48" t="s">
        <v>1690</v>
      </c>
      <c r="AJ41" s="48" t="s">
        <v>1687</v>
      </c>
      <c r="AK41" s="48" t="s">
        <v>1691</v>
      </c>
      <c r="AL41" s="48" t="s">
        <v>1692</v>
      </c>
      <c r="AM41" s="49" t="s">
        <v>1688</v>
      </c>
      <c r="AN41" s="49" t="s">
        <v>1693</v>
      </c>
      <c r="AO41" s="49" t="s">
        <v>1694</v>
      </c>
      <c r="AP41" s="48" t="s">
        <v>1695</v>
      </c>
      <c r="AQ41" s="48" t="s">
        <v>1696</v>
      </c>
      <c r="AR41" s="48" t="s">
        <v>1697</v>
      </c>
      <c r="AS41" s="48" t="s">
        <v>1698</v>
      </c>
      <c r="AT41" s="48" t="s">
        <v>1699</v>
      </c>
    </row>
    <row r="42" spans="1:46" x14ac:dyDescent="0.3">
      <c r="A42" s="29" t="s">
        <v>277</v>
      </c>
      <c r="B42" s="29" t="s">
        <v>1701</v>
      </c>
      <c r="C42" s="9" t="s">
        <v>5</v>
      </c>
      <c r="D42" s="9" t="s">
        <v>289</v>
      </c>
      <c r="E42" s="29" t="s">
        <v>7</v>
      </c>
      <c r="F42" s="29" t="s">
        <v>8</v>
      </c>
      <c r="G42" s="29" t="s">
        <v>383</v>
      </c>
      <c r="H42" s="33"/>
      <c r="I42" s="33"/>
      <c r="J42" s="33"/>
      <c r="K42" s="33"/>
      <c r="L42" s="34"/>
      <c r="M42" s="39">
        <f>INDEX('Fantasy Schedule'!$F$2:$F$21,MATCH($M$22,'Fantasy Schedule'!$A$2:$A$21,0))</f>
        <v>43787</v>
      </c>
      <c r="N42" s="39">
        <f>M42+1</f>
        <v>43788</v>
      </c>
      <c r="O42" s="39">
        <f t="shared" ref="O42" si="19">N42+1</f>
        <v>43789</v>
      </c>
      <c r="P42" s="39">
        <f t="shared" ref="P42" si="20">O42+1</f>
        <v>43790</v>
      </c>
      <c r="Q42" s="39">
        <f t="shared" ref="Q42" si="21">P42+1</f>
        <v>43791</v>
      </c>
      <c r="R42" s="39">
        <f t="shared" ref="R42" si="22">Q42+1</f>
        <v>43792</v>
      </c>
      <c r="S42" s="40">
        <f t="shared" ref="S42" si="23">R42+1</f>
        <v>43793</v>
      </c>
      <c r="T42" s="40" t="s">
        <v>1704</v>
      </c>
      <c r="U42" s="32"/>
      <c r="V42" s="25">
        <f t="shared" ref="V42:AB42" si="24">SUM(V43:V57)</f>
        <v>7</v>
      </c>
      <c r="W42" s="25">
        <f t="shared" si="24"/>
        <v>8</v>
      </c>
      <c r="X42" s="25">
        <f t="shared" si="24"/>
        <v>7</v>
      </c>
      <c r="Y42" s="25">
        <f t="shared" si="24"/>
        <v>4</v>
      </c>
      <c r="Z42" s="25">
        <f t="shared" si="24"/>
        <v>9</v>
      </c>
      <c r="AA42" s="25">
        <f t="shared" si="24"/>
        <v>11</v>
      </c>
      <c r="AB42" s="25">
        <f t="shared" si="24"/>
        <v>7</v>
      </c>
      <c r="AC42" s="25">
        <f>SUM(AC43:AC57)</f>
        <v>45</v>
      </c>
      <c r="AD42" s="24"/>
      <c r="AE42" s="24"/>
      <c r="AF42" s="41"/>
      <c r="AG42" s="47"/>
      <c r="AH42" s="50">
        <f>SUMPRODUCT(AH43:AH57,$T43:$T57)</f>
        <v>277.85524475524471</v>
      </c>
      <c r="AI42" s="50">
        <f>SUMPRODUCT(AI43:AI57,$T43:$T57)</f>
        <v>590.77505827505831</v>
      </c>
      <c r="AJ42" s="51">
        <f>IFERROR(AH42/AI42,0)</f>
        <v>0.47032324886315424</v>
      </c>
      <c r="AK42" s="50">
        <f>SUMPRODUCT(AK43:AK57,$T43:$T57)</f>
        <v>127.45419580419581</v>
      </c>
      <c r="AL42" s="50">
        <f>SUMPRODUCT(AL43:AL57,$T43:$T57)</f>
        <v>168.36783216783218</v>
      </c>
      <c r="AM42" s="51">
        <f>IFERROR(AK42/AL42,0)</f>
        <v>0.7569984964654477</v>
      </c>
      <c r="AN42" s="50">
        <f>SUMPRODUCT(AN43:AN57,$T43:$T57)</f>
        <v>68.491375291375292</v>
      </c>
      <c r="AO42" s="50">
        <f t="shared" ref="AO42:AT42" si="25">SUMPRODUCT(AO43:AO57,$T43:$T57)</f>
        <v>751.65606060606046</v>
      </c>
      <c r="AP42" s="50">
        <f t="shared" si="25"/>
        <v>247.77832167832165</v>
      </c>
      <c r="AQ42" s="50">
        <f t="shared" si="25"/>
        <v>177.25186480186477</v>
      </c>
      <c r="AR42" s="50">
        <f t="shared" si="25"/>
        <v>56.185547785547783</v>
      </c>
      <c r="AS42" s="50">
        <f t="shared" si="25"/>
        <v>24.545104895104895</v>
      </c>
      <c r="AT42" s="50">
        <f t="shared" si="25"/>
        <v>100.93717948717948</v>
      </c>
    </row>
    <row r="43" spans="1:46" x14ac:dyDescent="0.3">
      <c r="A43" s="5">
        <v>1</v>
      </c>
      <c r="C43" s="3" t="s">
        <v>53</v>
      </c>
      <c r="D43" s="6">
        <f>COUNTIF(PUNT_SeasonAVG!I:I,Sheet2!C43)</f>
        <v>1</v>
      </c>
      <c r="E43" s="5" t="str">
        <f>INDEX(PUNT_SeasonAVG!K:K,MATCH(Sheet2!$C43,PUNT_SeasonAVG!$I:$I,0))</f>
        <v>MIA</v>
      </c>
      <c r="F43" s="5" t="str">
        <f>INDEX(PUNT_SeasonAVG!L:L,MATCH(Sheet2!$C43,PUNT_SeasonAVG!$I:$I,0))</f>
        <v>F</v>
      </c>
      <c r="H43" s="15">
        <f>INDEX(PUNT_SeasonAVG!C:C,MATCH(Sheet2!$C43,PUNT_SeasonAVG!$I:$I,0))</f>
        <v>15.3</v>
      </c>
      <c r="I43" s="5">
        <f>INDEX(PUNT_SeasonAVG!B:B,MATCH(Sheet2!$C43,PUNT_SeasonAVG!$I:$I,0))</f>
        <v>10</v>
      </c>
      <c r="J43" s="5">
        <f>INDEX(PUNT_L10gamesAVG!B:B,MATCH(Sheet2!$C43,PUNT_L10gamesAVG!$I:$I,0))</f>
        <v>10</v>
      </c>
      <c r="K43" s="5">
        <f>IFERROR(INDEX(PUNT_L5gamesAVG!B:B,MATCH(Sheet2!$C43,PUNT_L5gamesAVG!$I:$I,0)),"")</f>
        <v>16</v>
      </c>
      <c r="L43" s="34"/>
      <c r="T43" s="5">
        <f>AC43</f>
        <v>3</v>
      </c>
      <c r="U43" s="32"/>
      <c r="V43" s="16">
        <f>COUNTIFS('NBA Schedule'!$D:$D,Sheet2!$E43,'NBA Schedule'!$B:$B,Sheet2!V$23)+COUNTIFS('NBA Schedule'!$F:$F,Sheet2!$E43,'NBA Schedule'!$B:$B,Sheet2!V$23)</f>
        <v>0</v>
      </c>
      <c r="W43" s="17">
        <f>COUNTIFS('NBA Schedule'!$D:$D,Sheet2!$E43,'NBA Schedule'!$B:$B,Sheet2!W$23)+COUNTIFS('NBA Schedule'!$F:$F,Sheet2!$E43,'NBA Schedule'!$B:$B,Sheet2!W$23)</f>
        <v>0</v>
      </c>
      <c r="X43" s="17">
        <f>COUNTIFS('NBA Schedule'!$D:$D,Sheet2!$E43,'NBA Schedule'!$B:$B,Sheet2!X$23)+COUNTIFS('NBA Schedule'!$F:$F,Sheet2!$E43,'NBA Schedule'!$B:$B,Sheet2!X$23)</f>
        <v>1</v>
      </c>
      <c r="Y43" s="17">
        <f>COUNTIFS('NBA Schedule'!$D:$D,Sheet2!$E43,'NBA Schedule'!$B:$B,Sheet2!Y$23)+COUNTIFS('NBA Schedule'!$F:$F,Sheet2!$E43,'NBA Schedule'!$B:$B,Sheet2!Y$23)</f>
        <v>0</v>
      </c>
      <c r="Z43" s="17">
        <f>COUNTIFS('NBA Schedule'!$D:$D,Sheet2!$E43,'NBA Schedule'!$B:$B,Sheet2!Z$23)+COUNTIFS('NBA Schedule'!$F:$F,Sheet2!$E43,'NBA Schedule'!$B:$B,Sheet2!Z$23)</f>
        <v>1</v>
      </c>
      <c r="AA43" s="17">
        <f>COUNTIFS('NBA Schedule'!$D:$D,Sheet2!$E43,'NBA Schedule'!$B:$B,Sheet2!AA$23)+COUNTIFS('NBA Schedule'!$F:$F,Sheet2!$E43,'NBA Schedule'!$B:$B,Sheet2!AA$23)</f>
        <v>1</v>
      </c>
      <c r="AB43" s="18">
        <f>COUNTIFS('NBA Schedule'!$D:$D,Sheet2!$E43,'NBA Schedule'!$B:$B,Sheet2!AB$23)+COUNTIFS('NBA Schedule'!$F:$F,Sheet2!$E43,'NBA Schedule'!$B:$B,Sheet2!AB$23)</f>
        <v>0</v>
      </c>
      <c r="AC43" s="24">
        <f t="shared" ref="AC43:AC47" si="26">IF(G43="IL",0,SUM(V43:AB43))</f>
        <v>3</v>
      </c>
      <c r="AD43" s="11">
        <f>SUM(V43:Y43)</f>
        <v>1</v>
      </c>
      <c r="AE43" s="20">
        <f>SUM(Y43:AB43)</f>
        <v>2</v>
      </c>
      <c r="AF43" s="41"/>
      <c r="AG43" s="45">
        <f>INDEX(PUNT_SeasonAVG!O:O,MATCH($C43,PUNT_SeasonAVG!$I:$I,0))</f>
        <v>34.461111111111109</v>
      </c>
      <c r="AH43" s="45">
        <f>AI43*AJ43</f>
        <v>5.7777777777777777</v>
      </c>
      <c r="AI43" s="45">
        <f>INDEX(PUNT_SeasonAVG!W:W,MATCH($C43,PUNT_SeasonAVG!$I:$I,0))</f>
        <v>12.777777777777779</v>
      </c>
      <c r="AJ43" s="44">
        <f>INDEX(PUNT_SeasonAVG!V:V,MATCH($C43,PUNT_SeasonAVG!$I:$I,0))</f>
        <v>0.45217391304347826</v>
      </c>
      <c r="AK43" s="45">
        <f>AL43*AM43</f>
        <v>6.2222222222222214</v>
      </c>
      <c r="AL43" s="45">
        <f>INDEX(PUNT_SeasonAVG!Y:Y,MATCH($C43,PUNT_SeasonAVG!$I:$I,0))</f>
        <v>7.5555555555555554</v>
      </c>
      <c r="AM43" s="44">
        <f>INDEX(PUNT_SeasonAVG!X:X,MATCH($C43,PUNT_SeasonAVG!$I:$I,0))</f>
        <v>0.82352941176470584</v>
      </c>
      <c r="AN43" s="45">
        <f>INDEX(PUNT_SeasonAVG!Q:Q,MATCH($C43,PUNT_SeasonAVG!$I:$I,0))</f>
        <v>0.66666666666666663</v>
      </c>
      <c r="AO43" s="45">
        <f>INDEX(PUNT_SeasonAVG!P:P,MATCH($C43,PUNT_SeasonAVG!$I:$I,0))</f>
        <v>18.444444444444443</v>
      </c>
      <c r="AP43" s="45">
        <f>INDEX(PUNT_SeasonAVG!R:R,MATCH($C43,PUNT_SeasonAVG!$I:$I,0))</f>
        <v>5.7777777777777777</v>
      </c>
      <c r="AQ43" s="45">
        <f>INDEX(PUNT_SeasonAVG!S:S,MATCH($C43,PUNT_SeasonAVG!$I:$I,0))</f>
        <v>7.2222222222222223</v>
      </c>
      <c r="AR43" s="45">
        <f>INDEX(PUNT_SeasonAVG!T:T,MATCH($C43,PUNT_SeasonAVG!$I:$I,0))</f>
        <v>2.7777777777777777</v>
      </c>
      <c r="AS43" s="45">
        <f>INDEX(PUNT_SeasonAVG!U:U,MATCH($C43,PUNT_SeasonAVG!$I:$I,0))</f>
        <v>0.66666666666666663</v>
      </c>
      <c r="AT43" s="45">
        <f>INDEX(PUNT_SeasonAVG!Z:Z,MATCH($C43,PUNT_SeasonAVG!$I:$I,0))</f>
        <v>2.5555555555555554</v>
      </c>
    </row>
    <row r="44" spans="1:46" x14ac:dyDescent="0.3">
      <c r="A44" s="5">
        <v>2</v>
      </c>
      <c r="C44" s="3" t="s">
        <v>61</v>
      </c>
      <c r="D44" s="6">
        <f>COUNTIF(PUNT_SeasonAVG!I:I,Sheet2!C44)</f>
        <v>1</v>
      </c>
      <c r="E44" s="5" t="str">
        <f>INDEX(PUNT_SeasonAVG!K:K,MATCH(Sheet2!$C44,PUNT_SeasonAVG!$I:$I,0))</f>
        <v>LAL</v>
      </c>
      <c r="F44" s="5" t="str">
        <f>INDEX(PUNT_SeasonAVG!L:L,MATCH(Sheet2!$C44,PUNT_SeasonAVG!$I:$I,0))</f>
        <v>F</v>
      </c>
      <c r="H44" s="15">
        <f>INDEX(PUNT_SeasonAVG!C:C,MATCH(Sheet2!$C44,PUNT_SeasonAVG!$I:$I,0))</f>
        <v>7.9</v>
      </c>
      <c r="I44" s="5">
        <f>INDEX(PUNT_SeasonAVG!B:B,MATCH(Sheet2!$C44,PUNT_SeasonAVG!$I:$I,0))</f>
        <v>12</v>
      </c>
      <c r="J44" s="5">
        <f>INDEX(PUNT_L10gamesAVG!B:B,MATCH(Sheet2!$C44,PUNT_L10gamesAVG!$I:$I,0))</f>
        <v>12</v>
      </c>
      <c r="K44" s="5">
        <f>IFERROR(INDEX(PUNT_L5gamesAVG!B:B,MATCH(Sheet2!$C44,PUNT_L5gamesAVG!$I:$I,0)),"")</f>
        <v>26</v>
      </c>
      <c r="L44" s="34"/>
      <c r="T44" s="5">
        <f t="shared" ref="T44:T57" si="27">AC44</f>
        <v>3</v>
      </c>
      <c r="U44" s="32"/>
      <c r="V44" s="11">
        <f>COUNTIFS('NBA Schedule'!$D:$D,Sheet2!$E44,'NBA Schedule'!$B:$B,Sheet2!V$23)+COUNTIFS('NBA Schedule'!$F:$F,Sheet2!$E44,'NBA Schedule'!$B:$B,Sheet2!V$23)</f>
        <v>0</v>
      </c>
      <c r="W44" s="19">
        <f>COUNTIFS('NBA Schedule'!$D:$D,Sheet2!$E44,'NBA Schedule'!$B:$B,Sheet2!W$23)+COUNTIFS('NBA Schedule'!$F:$F,Sheet2!$E44,'NBA Schedule'!$B:$B,Sheet2!W$23)</f>
        <v>1</v>
      </c>
      <c r="X44" s="19">
        <f>COUNTIFS('NBA Schedule'!$D:$D,Sheet2!$E44,'NBA Schedule'!$B:$B,Sheet2!X$23)+COUNTIFS('NBA Schedule'!$F:$F,Sheet2!$E44,'NBA Schedule'!$B:$B,Sheet2!X$23)</f>
        <v>0</v>
      </c>
      <c r="Y44" s="19">
        <f>COUNTIFS('NBA Schedule'!$D:$D,Sheet2!$E44,'NBA Schedule'!$B:$B,Sheet2!Y$23)+COUNTIFS('NBA Schedule'!$F:$F,Sheet2!$E44,'NBA Schedule'!$B:$B,Sheet2!Y$23)</f>
        <v>0</v>
      </c>
      <c r="Z44" s="19">
        <f>COUNTIFS('NBA Schedule'!$D:$D,Sheet2!$E44,'NBA Schedule'!$B:$B,Sheet2!Z$23)+COUNTIFS('NBA Schedule'!$F:$F,Sheet2!$E44,'NBA Schedule'!$B:$B,Sheet2!Z$23)</f>
        <v>1</v>
      </c>
      <c r="AA44" s="19">
        <f>COUNTIFS('NBA Schedule'!$D:$D,Sheet2!$E44,'NBA Schedule'!$B:$B,Sheet2!AA$23)+COUNTIFS('NBA Schedule'!$F:$F,Sheet2!$E44,'NBA Schedule'!$B:$B,Sheet2!AA$23)</f>
        <v>1</v>
      </c>
      <c r="AB44" s="20">
        <f>COUNTIFS('NBA Schedule'!$D:$D,Sheet2!$E44,'NBA Schedule'!$B:$B,Sheet2!AB$23)+COUNTIFS('NBA Schedule'!$F:$F,Sheet2!$E44,'NBA Schedule'!$B:$B,Sheet2!AB$23)</f>
        <v>0</v>
      </c>
      <c r="AC44" s="24">
        <f t="shared" si="26"/>
        <v>3</v>
      </c>
      <c r="AD44" s="11">
        <f t="shared" ref="AD44:AD57" si="28">SUM(V44:Y44)</f>
        <v>1</v>
      </c>
      <c r="AE44" s="20">
        <f t="shared" ref="AE44:AE57" si="29">SUM(Y44:AB44)</f>
        <v>2</v>
      </c>
      <c r="AF44" s="41"/>
      <c r="AG44" s="45">
        <f>INDEX(PUNT_SeasonAVG!O:O,MATCH($C44,PUNT_SeasonAVG!$I:$I,0))</f>
        <v>34.741025641025644</v>
      </c>
      <c r="AH44" s="45">
        <f t="shared" ref="AH44:AH57" si="30">AI44*AJ44</f>
        <v>9.3846153846153832</v>
      </c>
      <c r="AI44" s="45">
        <f>INDEX(PUNT_SeasonAVG!W:W,MATCH($C44,PUNT_SeasonAVG!$I:$I,0))</f>
        <v>19.153846153846153</v>
      </c>
      <c r="AJ44" s="44">
        <f>INDEX(PUNT_SeasonAVG!V:V,MATCH($C44,PUNT_SeasonAVG!$I:$I,0))</f>
        <v>0.48995983935742971</v>
      </c>
      <c r="AK44" s="45">
        <f t="shared" ref="AK44:AK57" si="31">AL44*AM44</f>
        <v>4.3076923076923075</v>
      </c>
      <c r="AL44" s="45">
        <f>INDEX(PUNT_SeasonAVG!Y:Y,MATCH($C44,PUNT_SeasonAVG!$I:$I,0))</f>
        <v>6</v>
      </c>
      <c r="AM44" s="44">
        <f>INDEX(PUNT_SeasonAVG!X:X,MATCH($C44,PUNT_SeasonAVG!$I:$I,0))</f>
        <v>0.71794871794871795</v>
      </c>
      <c r="AN44" s="45">
        <f>INDEX(PUNT_SeasonAVG!Q:Q,MATCH($C44,PUNT_SeasonAVG!$I:$I,0))</f>
        <v>1.9230769230769231</v>
      </c>
      <c r="AO44" s="45">
        <f>INDEX(PUNT_SeasonAVG!P:P,MATCH($C44,PUNT_SeasonAVG!$I:$I,0))</f>
        <v>25</v>
      </c>
      <c r="AP44" s="45">
        <f>INDEX(PUNT_SeasonAVG!R:R,MATCH($C44,PUNT_SeasonAVG!$I:$I,0))</f>
        <v>7.615384615384615</v>
      </c>
      <c r="AQ44" s="45">
        <f>INDEX(PUNT_SeasonAVG!S:S,MATCH($C44,PUNT_SeasonAVG!$I:$I,0))</f>
        <v>11.153846153846153</v>
      </c>
      <c r="AR44" s="45">
        <f>INDEX(PUNT_SeasonAVG!T:T,MATCH($C44,PUNT_SeasonAVG!$I:$I,0))</f>
        <v>1.2307692307692308</v>
      </c>
      <c r="AS44" s="45">
        <f>INDEX(PUNT_SeasonAVG!U:U,MATCH($C44,PUNT_SeasonAVG!$I:$I,0))</f>
        <v>0.61538461538461542</v>
      </c>
      <c r="AT44" s="45">
        <f>INDEX(PUNT_SeasonAVG!Z:Z,MATCH($C44,PUNT_SeasonAVG!$I:$I,0))</f>
        <v>3</v>
      </c>
    </row>
    <row r="45" spans="1:46" x14ac:dyDescent="0.3">
      <c r="A45" s="5">
        <v>3</v>
      </c>
      <c r="C45" s="3" t="s">
        <v>85</v>
      </c>
      <c r="D45" s="6">
        <f>COUNTIF(PUNT_SeasonAVG!I:I,Sheet2!C45)</f>
        <v>1</v>
      </c>
      <c r="E45" s="5" t="str">
        <f>INDEX(PUNT_SeasonAVG!K:K,MATCH(Sheet2!$C45,PUNT_SeasonAVG!$I:$I,0))</f>
        <v>PHO</v>
      </c>
      <c r="F45" s="5" t="str">
        <f>INDEX(PUNT_SeasonAVG!L:L,MATCH(Sheet2!$C45,PUNT_SeasonAVG!$I:$I,0))</f>
        <v>G</v>
      </c>
      <c r="H45" s="15">
        <f>INDEX(PUNT_SeasonAVG!C:C,MATCH(Sheet2!$C45,PUNT_SeasonAVG!$I:$I,0))</f>
        <v>27.2</v>
      </c>
      <c r="I45" s="5">
        <f>INDEX(PUNT_SeasonAVG!B:B,MATCH(Sheet2!$C45,PUNT_SeasonAVG!$I:$I,0))</f>
        <v>27</v>
      </c>
      <c r="J45" s="5">
        <f>INDEX(PUNT_L10gamesAVG!B:B,MATCH(Sheet2!$C45,PUNT_L10gamesAVG!$I:$I,0))</f>
        <v>25</v>
      </c>
      <c r="K45" s="5">
        <f>IFERROR(INDEX(PUNT_L5gamesAVG!B:B,MATCH(Sheet2!$C45,PUNT_L5gamesAVG!$I:$I,0)),"")</f>
        <v>24</v>
      </c>
      <c r="L45" s="34"/>
      <c r="T45" s="5">
        <f t="shared" si="27"/>
        <v>5</v>
      </c>
      <c r="U45" s="32"/>
      <c r="V45" s="11">
        <f>COUNTIFS('NBA Schedule'!$D:$D,Sheet2!$E45,'NBA Schedule'!$B:$B,Sheet2!V$23)+COUNTIFS('NBA Schedule'!$F:$F,Sheet2!$E45,'NBA Schedule'!$B:$B,Sheet2!V$23)</f>
        <v>1</v>
      </c>
      <c r="W45" s="19">
        <f>COUNTIFS('NBA Schedule'!$D:$D,Sheet2!$E45,'NBA Schedule'!$B:$B,Sheet2!W$23)+COUNTIFS('NBA Schedule'!$F:$F,Sheet2!$E45,'NBA Schedule'!$B:$B,Sheet2!W$23)</f>
        <v>1</v>
      </c>
      <c r="X45" s="19">
        <f>COUNTIFS('NBA Schedule'!$D:$D,Sheet2!$E45,'NBA Schedule'!$B:$B,Sheet2!X$23)+COUNTIFS('NBA Schedule'!$F:$F,Sheet2!$E45,'NBA Schedule'!$B:$B,Sheet2!X$23)</f>
        <v>0</v>
      </c>
      <c r="Y45" s="19">
        <f>COUNTIFS('NBA Schedule'!$D:$D,Sheet2!$E45,'NBA Schedule'!$B:$B,Sheet2!Y$23)+COUNTIFS('NBA Schedule'!$F:$F,Sheet2!$E45,'NBA Schedule'!$B:$B,Sheet2!Y$23)</f>
        <v>1</v>
      </c>
      <c r="Z45" s="19">
        <f>COUNTIFS('NBA Schedule'!$D:$D,Sheet2!$E45,'NBA Schedule'!$B:$B,Sheet2!Z$23)+COUNTIFS('NBA Schedule'!$F:$F,Sheet2!$E45,'NBA Schedule'!$B:$B,Sheet2!Z$23)</f>
        <v>0</v>
      </c>
      <c r="AA45" s="19">
        <f>COUNTIFS('NBA Schedule'!$D:$D,Sheet2!$E45,'NBA Schedule'!$B:$B,Sheet2!AA$23)+COUNTIFS('NBA Schedule'!$F:$F,Sheet2!$E45,'NBA Schedule'!$B:$B,Sheet2!AA$23)</f>
        <v>1</v>
      </c>
      <c r="AB45" s="20">
        <f>COUNTIFS('NBA Schedule'!$D:$D,Sheet2!$E45,'NBA Schedule'!$B:$B,Sheet2!AB$23)+COUNTIFS('NBA Schedule'!$F:$F,Sheet2!$E45,'NBA Schedule'!$B:$B,Sheet2!AB$23)</f>
        <v>1</v>
      </c>
      <c r="AC45" s="24">
        <f t="shared" si="26"/>
        <v>5</v>
      </c>
      <c r="AD45" s="11">
        <f t="shared" si="28"/>
        <v>3</v>
      </c>
      <c r="AE45" s="20">
        <f t="shared" si="29"/>
        <v>3</v>
      </c>
      <c r="AF45" s="41"/>
      <c r="AG45" s="45">
        <f>INDEX(PUNT_SeasonAVG!O:O,MATCH($C45,PUNT_SeasonAVG!$I:$I,0))</f>
        <v>34.533333333333331</v>
      </c>
      <c r="AH45" s="45">
        <f t="shared" si="30"/>
        <v>9.1818181818181817</v>
      </c>
      <c r="AI45" s="45">
        <f>INDEX(PUNT_SeasonAVG!W:W,MATCH($C45,PUNT_SeasonAVG!$I:$I,0))</f>
        <v>17.09090909090909</v>
      </c>
      <c r="AJ45" s="44">
        <f>INDEX(PUNT_SeasonAVG!V:V,MATCH($C45,PUNT_SeasonAVG!$I:$I,0))</f>
        <v>0.53723404255319152</v>
      </c>
      <c r="AK45" s="45">
        <f t="shared" si="31"/>
        <v>4.5454545454545459</v>
      </c>
      <c r="AL45" s="45">
        <f>INDEX(PUNT_SeasonAVG!Y:Y,MATCH($C45,PUNT_SeasonAVG!$I:$I,0))</f>
        <v>4.8181818181818183</v>
      </c>
      <c r="AM45" s="44">
        <f>INDEX(PUNT_SeasonAVG!X:X,MATCH($C45,PUNT_SeasonAVG!$I:$I,0))</f>
        <v>0.94339622641509435</v>
      </c>
      <c r="AN45" s="45">
        <f>INDEX(PUNT_SeasonAVG!Q:Q,MATCH($C45,PUNT_SeasonAVG!$I:$I,0))</f>
        <v>2.5454545454545454</v>
      </c>
      <c r="AO45" s="45">
        <f>INDEX(PUNT_SeasonAVG!P:P,MATCH($C45,PUNT_SeasonAVG!$I:$I,0))</f>
        <v>25.454545454545453</v>
      </c>
      <c r="AP45" s="45">
        <f>INDEX(PUNT_SeasonAVG!R:R,MATCH($C45,PUNT_SeasonAVG!$I:$I,0))</f>
        <v>3.1818181818181817</v>
      </c>
      <c r="AQ45" s="45">
        <f>INDEX(PUNT_SeasonAVG!S:S,MATCH($C45,PUNT_SeasonAVG!$I:$I,0))</f>
        <v>5.9090909090909092</v>
      </c>
      <c r="AR45" s="45">
        <f>INDEX(PUNT_SeasonAVG!T:T,MATCH($C45,PUNT_SeasonAVG!$I:$I,0))</f>
        <v>0.45454545454545453</v>
      </c>
      <c r="AS45" s="45">
        <f>INDEX(PUNT_SeasonAVG!U:U,MATCH($C45,PUNT_SeasonAVG!$I:$I,0))</f>
        <v>0.36363636363636365</v>
      </c>
      <c r="AT45" s="45">
        <f>INDEX(PUNT_SeasonAVG!Z:Z,MATCH($C45,PUNT_SeasonAVG!$I:$I,0))</f>
        <v>4</v>
      </c>
    </row>
    <row r="46" spans="1:46" x14ac:dyDescent="0.3">
      <c r="A46" s="5">
        <v>4</v>
      </c>
      <c r="C46" s="3" t="s">
        <v>91</v>
      </c>
      <c r="D46" s="6">
        <f>COUNTIF(PUNT_SeasonAVG!I:I,Sheet2!C46)</f>
        <v>1</v>
      </c>
      <c r="E46" s="5" t="str">
        <f>INDEX(PUNT_SeasonAVG!K:K,MATCH(Sheet2!$C46,PUNT_SeasonAVG!$I:$I,0))</f>
        <v>CHI</v>
      </c>
      <c r="F46" s="5" t="str">
        <f>INDEX(PUNT_SeasonAVG!L:L,MATCH(Sheet2!$C46,PUNT_SeasonAVG!$I:$I,0))</f>
        <v>G</v>
      </c>
      <c r="H46" s="15">
        <f>INDEX(PUNT_SeasonAVG!C:C,MATCH(Sheet2!$C46,PUNT_SeasonAVG!$I:$I,0))</f>
        <v>52.6</v>
      </c>
      <c r="I46" s="5">
        <f>INDEX(PUNT_SeasonAVG!B:B,MATCH(Sheet2!$C46,PUNT_SeasonAVG!$I:$I,0))</f>
        <v>32</v>
      </c>
      <c r="J46" s="5">
        <f>INDEX(PUNT_L10gamesAVG!B:B,MATCH(Sheet2!$C46,PUNT_L10gamesAVG!$I:$I,0))</f>
        <v>31</v>
      </c>
      <c r="K46" s="5">
        <f>IFERROR(INDEX(PUNT_L5gamesAVG!B:B,MATCH(Sheet2!$C46,PUNT_L5gamesAVG!$I:$I,0)),"")</f>
        <v>25</v>
      </c>
      <c r="L46" s="34"/>
      <c r="T46" s="5">
        <f t="shared" si="27"/>
        <v>4</v>
      </c>
      <c r="U46" s="32"/>
      <c r="V46" s="11">
        <f>COUNTIFS('NBA Schedule'!$D:$D,Sheet2!$E46,'NBA Schedule'!$B:$B,Sheet2!V$23)+COUNTIFS('NBA Schedule'!$F:$F,Sheet2!$E46,'NBA Schedule'!$B:$B,Sheet2!V$23)</f>
        <v>1</v>
      </c>
      <c r="W46" s="19">
        <f>COUNTIFS('NBA Schedule'!$D:$D,Sheet2!$E46,'NBA Schedule'!$B:$B,Sheet2!W$23)+COUNTIFS('NBA Schedule'!$F:$F,Sheet2!$E46,'NBA Schedule'!$B:$B,Sheet2!W$23)</f>
        <v>0</v>
      </c>
      <c r="X46" s="19">
        <f>COUNTIFS('NBA Schedule'!$D:$D,Sheet2!$E46,'NBA Schedule'!$B:$B,Sheet2!X$23)+COUNTIFS('NBA Schedule'!$F:$F,Sheet2!$E46,'NBA Schedule'!$B:$B,Sheet2!X$23)</f>
        <v>1</v>
      </c>
      <c r="Y46" s="19">
        <f>COUNTIFS('NBA Schedule'!$D:$D,Sheet2!$E46,'NBA Schedule'!$B:$B,Sheet2!Y$23)+COUNTIFS('NBA Schedule'!$F:$F,Sheet2!$E46,'NBA Schedule'!$B:$B,Sheet2!Y$23)</f>
        <v>0</v>
      </c>
      <c r="Z46" s="19">
        <f>COUNTIFS('NBA Schedule'!$D:$D,Sheet2!$E46,'NBA Schedule'!$B:$B,Sheet2!Z$23)+COUNTIFS('NBA Schedule'!$F:$F,Sheet2!$E46,'NBA Schedule'!$B:$B,Sheet2!Z$23)</f>
        <v>1</v>
      </c>
      <c r="AA46" s="19">
        <f>COUNTIFS('NBA Schedule'!$D:$D,Sheet2!$E46,'NBA Schedule'!$B:$B,Sheet2!AA$23)+COUNTIFS('NBA Schedule'!$F:$F,Sheet2!$E46,'NBA Schedule'!$B:$B,Sheet2!AA$23)</f>
        <v>1</v>
      </c>
      <c r="AB46" s="20">
        <f>COUNTIFS('NBA Schedule'!$D:$D,Sheet2!$E46,'NBA Schedule'!$B:$B,Sheet2!AB$23)+COUNTIFS('NBA Schedule'!$F:$F,Sheet2!$E46,'NBA Schedule'!$B:$B,Sheet2!AB$23)</f>
        <v>0</v>
      </c>
      <c r="AC46" s="24">
        <f t="shared" si="26"/>
        <v>4</v>
      </c>
      <c r="AD46" s="11">
        <f t="shared" si="28"/>
        <v>2</v>
      </c>
      <c r="AE46" s="20">
        <f t="shared" si="29"/>
        <v>2</v>
      </c>
      <c r="AF46" s="41"/>
      <c r="AG46" s="45">
        <f>INDEX(PUNT_SeasonAVG!O:O,MATCH($C46,PUNT_SeasonAVG!$I:$I,0))</f>
        <v>32.116666666666667</v>
      </c>
      <c r="AH46" s="45">
        <f t="shared" si="30"/>
        <v>7.6923076923076916</v>
      </c>
      <c r="AI46" s="45">
        <f>INDEX(PUNT_SeasonAVG!W:W,MATCH($C46,PUNT_SeasonAVG!$I:$I,0))</f>
        <v>17.846153846153847</v>
      </c>
      <c r="AJ46" s="44">
        <f>INDEX(PUNT_SeasonAVG!V:V,MATCH($C46,PUNT_SeasonAVG!$I:$I,0))</f>
        <v>0.43103448275862066</v>
      </c>
      <c r="AK46" s="45">
        <f t="shared" si="31"/>
        <v>3.6923076923076925</v>
      </c>
      <c r="AL46" s="45">
        <f>INDEX(PUNT_SeasonAVG!Y:Y,MATCH($C46,PUNT_SeasonAVG!$I:$I,0))</f>
        <v>4.5384615384615383</v>
      </c>
      <c r="AM46" s="44">
        <f>INDEX(PUNT_SeasonAVG!X:X,MATCH($C46,PUNT_SeasonAVG!$I:$I,0))</f>
        <v>0.81355932203389836</v>
      </c>
      <c r="AN46" s="45">
        <f>INDEX(PUNT_SeasonAVG!Q:Q,MATCH($C46,PUNT_SeasonAVG!$I:$I,0))</f>
        <v>2.5384615384615383</v>
      </c>
      <c r="AO46" s="45">
        <f>INDEX(PUNT_SeasonAVG!P:P,MATCH($C46,PUNT_SeasonAVG!$I:$I,0))</f>
        <v>21.615384615384617</v>
      </c>
      <c r="AP46" s="45">
        <f>INDEX(PUNT_SeasonAVG!R:R,MATCH($C46,PUNT_SeasonAVG!$I:$I,0))</f>
        <v>4</v>
      </c>
      <c r="AQ46" s="45">
        <f>INDEX(PUNT_SeasonAVG!S:S,MATCH($C46,PUNT_SeasonAVG!$I:$I,0))</f>
        <v>4.1538461538461542</v>
      </c>
      <c r="AR46" s="45">
        <f>INDEX(PUNT_SeasonAVG!T:T,MATCH($C46,PUNT_SeasonAVG!$I:$I,0))</f>
        <v>1.3076923076923077</v>
      </c>
      <c r="AS46" s="45">
        <f>INDEX(PUNT_SeasonAVG!U:U,MATCH($C46,PUNT_SeasonAVG!$I:$I,0))</f>
        <v>0.53846153846153844</v>
      </c>
      <c r="AT46" s="45">
        <f>INDEX(PUNT_SeasonAVG!Z:Z,MATCH($C46,PUNT_SeasonAVG!$I:$I,0))</f>
        <v>3.4615384615384617</v>
      </c>
    </row>
    <row r="47" spans="1:46" x14ac:dyDescent="0.3">
      <c r="A47" s="5">
        <v>5</v>
      </c>
      <c r="C47" s="3" t="s">
        <v>116</v>
      </c>
      <c r="D47" s="6">
        <f>COUNTIF(PUNT_SeasonAVG!I:I,Sheet2!C47)</f>
        <v>1</v>
      </c>
      <c r="E47" s="5" t="str">
        <f>INDEX(PUNT_SeasonAVG!K:K,MATCH(Sheet2!$C47,PUNT_SeasonAVG!$I:$I,0))</f>
        <v>NOR</v>
      </c>
      <c r="F47" s="5" t="str">
        <f>INDEX(PUNT_SeasonAVG!L:L,MATCH(Sheet2!$C47,PUNT_SeasonAVG!$I:$I,0))</f>
        <v>G</v>
      </c>
      <c r="H47" s="15">
        <f>INDEX(PUNT_SeasonAVG!C:C,MATCH(Sheet2!$C47,PUNT_SeasonAVG!$I:$I,0))</f>
        <v>85.9</v>
      </c>
      <c r="I47" s="5">
        <f>INDEX(PUNT_SeasonAVG!B:B,MATCH(Sheet2!$C47,PUNT_SeasonAVG!$I:$I,0))</f>
        <v>53</v>
      </c>
      <c r="J47" s="5">
        <f>INDEX(PUNT_L10gamesAVG!B:B,MATCH(Sheet2!$C47,PUNT_L10gamesAVG!$I:$I,0))</f>
        <v>56</v>
      </c>
      <c r="K47" s="5">
        <f>IFERROR(INDEX(PUNT_L5gamesAVG!B:B,MATCH(Sheet2!$C47,PUNT_L5gamesAVG!$I:$I,0)),"")</f>
        <v>82</v>
      </c>
      <c r="L47" s="34"/>
      <c r="T47" s="5">
        <f t="shared" si="27"/>
        <v>4</v>
      </c>
      <c r="U47" s="32"/>
      <c r="V47" s="11">
        <f>COUNTIFS('NBA Schedule'!$D:$D,Sheet2!$E47,'NBA Schedule'!$B:$B,Sheet2!V$23)+COUNTIFS('NBA Schedule'!$F:$F,Sheet2!$E47,'NBA Schedule'!$B:$B,Sheet2!V$23)</f>
        <v>0</v>
      </c>
      <c r="W47" s="19">
        <f>COUNTIFS('NBA Schedule'!$D:$D,Sheet2!$E47,'NBA Schedule'!$B:$B,Sheet2!W$23)+COUNTIFS('NBA Schedule'!$F:$F,Sheet2!$E47,'NBA Schedule'!$B:$B,Sheet2!W$23)</f>
        <v>1</v>
      </c>
      <c r="X47" s="19">
        <f>COUNTIFS('NBA Schedule'!$D:$D,Sheet2!$E47,'NBA Schedule'!$B:$B,Sheet2!X$23)+COUNTIFS('NBA Schedule'!$F:$F,Sheet2!$E47,'NBA Schedule'!$B:$B,Sheet2!X$23)</f>
        <v>0</v>
      </c>
      <c r="Y47" s="19">
        <f>COUNTIFS('NBA Schedule'!$D:$D,Sheet2!$E47,'NBA Schedule'!$B:$B,Sheet2!Y$23)+COUNTIFS('NBA Schedule'!$F:$F,Sheet2!$E47,'NBA Schedule'!$B:$B,Sheet2!Y$23)</f>
        <v>1</v>
      </c>
      <c r="Z47" s="19">
        <f>COUNTIFS('NBA Schedule'!$D:$D,Sheet2!$E47,'NBA Schedule'!$B:$B,Sheet2!Z$23)+COUNTIFS('NBA Schedule'!$F:$F,Sheet2!$E47,'NBA Schedule'!$B:$B,Sheet2!Z$23)</f>
        <v>0</v>
      </c>
      <c r="AA47" s="19">
        <f>COUNTIFS('NBA Schedule'!$D:$D,Sheet2!$E47,'NBA Schedule'!$B:$B,Sheet2!AA$23)+COUNTIFS('NBA Schedule'!$F:$F,Sheet2!$E47,'NBA Schedule'!$B:$B,Sheet2!AA$23)</f>
        <v>1</v>
      </c>
      <c r="AB47" s="20">
        <f>COUNTIFS('NBA Schedule'!$D:$D,Sheet2!$E47,'NBA Schedule'!$B:$B,Sheet2!AB$23)+COUNTIFS('NBA Schedule'!$F:$F,Sheet2!$E47,'NBA Schedule'!$B:$B,Sheet2!AB$23)</f>
        <v>1</v>
      </c>
      <c r="AC47" s="24">
        <f t="shared" si="26"/>
        <v>4</v>
      </c>
      <c r="AD47" s="11">
        <f t="shared" si="28"/>
        <v>2</v>
      </c>
      <c r="AE47" s="20">
        <f t="shared" si="29"/>
        <v>3</v>
      </c>
      <c r="AF47" s="41"/>
      <c r="AG47" s="45">
        <f>INDEX(PUNT_SeasonAVG!O:O,MATCH($C47,PUNT_SeasonAVG!$I:$I,0))</f>
        <v>29.041666666666671</v>
      </c>
      <c r="AH47" s="45">
        <f t="shared" si="30"/>
        <v>4.25</v>
      </c>
      <c r="AI47" s="45">
        <f>INDEX(PUNT_SeasonAVG!W:W,MATCH($C47,PUNT_SeasonAVG!$I:$I,0))</f>
        <v>10.25</v>
      </c>
      <c r="AJ47" s="44">
        <f>INDEX(PUNT_SeasonAVG!V:V,MATCH($C47,PUNT_SeasonAVG!$I:$I,0))</f>
        <v>0.41463414634146339</v>
      </c>
      <c r="AK47" s="45">
        <f t="shared" si="31"/>
        <v>0.75</v>
      </c>
      <c r="AL47" s="45">
        <f>INDEX(PUNT_SeasonAVG!Y:Y,MATCH($C47,PUNT_SeasonAVG!$I:$I,0))</f>
        <v>1.25</v>
      </c>
      <c r="AM47" s="44">
        <f>INDEX(PUNT_SeasonAVG!X:X,MATCH($C47,PUNT_SeasonAVG!$I:$I,0))</f>
        <v>0.6</v>
      </c>
      <c r="AN47" s="45">
        <f>INDEX(PUNT_SeasonAVG!Q:Q,MATCH($C47,PUNT_SeasonAVG!$I:$I,0))</f>
        <v>2.25</v>
      </c>
      <c r="AO47" s="45">
        <f>INDEX(PUNT_SeasonAVG!P:P,MATCH($C47,PUNT_SeasonAVG!$I:$I,0))</f>
        <v>11.5</v>
      </c>
      <c r="AP47" s="45">
        <f>INDEX(PUNT_SeasonAVG!R:R,MATCH($C47,PUNT_SeasonAVG!$I:$I,0))</f>
        <v>4.5</v>
      </c>
      <c r="AQ47" s="45">
        <f>INDEX(PUNT_SeasonAVG!S:S,MATCH($C47,PUNT_SeasonAVG!$I:$I,0))</f>
        <v>6.125</v>
      </c>
      <c r="AR47" s="45">
        <f>INDEX(PUNT_SeasonAVG!T:T,MATCH($C47,PUNT_SeasonAVG!$I:$I,0))</f>
        <v>1.625</v>
      </c>
      <c r="AS47" s="45">
        <f>INDEX(PUNT_SeasonAVG!U:U,MATCH($C47,PUNT_SeasonAVG!$I:$I,0))</f>
        <v>0.125</v>
      </c>
      <c r="AT47" s="45">
        <f>INDEX(PUNT_SeasonAVG!Z:Z,MATCH($C47,PUNT_SeasonAVG!$I:$I,0))</f>
        <v>2.375</v>
      </c>
    </row>
    <row r="48" spans="1:46" x14ac:dyDescent="0.3">
      <c r="A48" s="5">
        <v>6</v>
      </c>
      <c r="C48" s="3" t="s">
        <v>133</v>
      </c>
      <c r="D48" s="6">
        <f>COUNTIF(PUNT_SeasonAVG!I:I,Sheet2!C48)</f>
        <v>1</v>
      </c>
      <c r="E48" s="5" t="str">
        <f>INDEX(PUNT_SeasonAVG!K:K,MATCH(Sheet2!$C48,PUNT_SeasonAVG!$I:$I,0))</f>
        <v>NOR</v>
      </c>
      <c r="F48" s="5" t="str">
        <f>INDEX(PUNT_SeasonAVG!L:L,MATCH(Sheet2!$C48,PUNT_SeasonAVG!$I:$I,0))</f>
        <v>G</v>
      </c>
      <c r="H48" s="15">
        <f>INDEX(PUNT_SeasonAVG!C:C,MATCH(Sheet2!$C48,PUNT_SeasonAVG!$I:$I,0))</f>
        <v>135.9</v>
      </c>
      <c r="I48" s="5">
        <f>INDEX(PUNT_SeasonAVG!B:B,MATCH(Sheet2!$C48,PUNT_SeasonAVG!$I:$I,0))</f>
        <v>66</v>
      </c>
      <c r="J48" s="5">
        <f>INDEX(PUNT_L10gamesAVG!B:B,MATCH(Sheet2!$C48,PUNT_L10gamesAVG!$I:$I,0))</f>
        <v>67</v>
      </c>
      <c r="K48" s="5">
        <f>IFERROR(INDEX(PUNT_L5gamesAVG!B:B,MATCH(Sheet2!$C48,PUNT_L5gamesAVG!$I:$I,0)),"")</f>
        <v>81</v>
      </c>
      <c r="L48" s="34"/>
      <c r="T48" s="5">
        <f t="shared" si="27"/>
        <v>4</v>
      </c>
      <c r="U48" s="32"/>
      <c r="V48" s="11">
        <f>COUNTIFS('NBA Schedule'!$D:$D,Sheet2!$E48,'NBA Schedule'!$B:$B,Sheet2!V$23)+COUNTIFS('NBA Schedule'!$F:$F,Sheet2!$E48,'NBA Schedule'!$B:$B,Sheet2!V$23)</f>
        <v>0</v>
      </c>
      <c r="W48" s="19">
        <f>COUNTIFS('NBA Schedule'!$D:$D,Sheet2!$E48,'NBA Schedule'!$B:$B,Sheet2!W$23)+COUNTIFS('NBA Schedule'!$F:$F,Sheet2!$E48,'NBA Schedule'!$B:$B,Sheet2!W$23)</f>
        <v>1</v>
      </c>
      <c r="X48" s="19">
        <f>COUNTIFS('NBA Schedule'!$D:$D,Sheet2!$E48,'NBA Schedule'!$B:$B,Sheet2!X$23)+COUNTIFS('NBA Schedule'!$F:$F,Sheet2!$E48,'NBA Schedule'!$B:$B,Sheet2!X$23)</f>
        <v>0</v>
      </c>
      <c r="Y48" s="19">
        <f>COUNTIFS('NBA Schedule'!$D:$D,Sheet2!$E48,'NBA Schedule'!$B:$B,Sheet2!Y$23)+COUNTIFS('NBA Schedule'!$F:$F,Sheet2!$E48,'NBA Schedule'!$B:$B,Sheet2!Y$23)</f>
        <v>1</v>
      </c>
      <c r="Z48" s="19">
        <f>COUNTIFS('NBA Schedule'!$D:$D,Sheet2!$E48,'NBA Schedule'!$B:$B,Sheet2!Z$23)+COUNTIFS('NBA Schedule'!$F:$F,Sheet2!$E48,'NBA Schedule'!$B:$B,Sheet2!Z$23)</f>
        <v>0</v>
      </c>
      <c r="AA48" s="19">
        <f>COUNTIFS('NBA Schedule'!$D:$D,Sheet2!$E48,'NBA Schedule'!$B:$B,Sheet2!AA$23)+COUNTIFS('NBA Schedule'!$F:$F,Sheet2!$E48,'NBA Schedule'!$B:$B,Sheet2!AA$23)</f>
        <v>1</v>
      </c>
      <c r="AB48" s="20">
        <f>COUNTIFS('NBA Schedule'!$D:$D,Sheet2!$E48,'NBA Schedule'!$B:$B,Sheet2!AB$23)+COUNTIFS('NBA Schedule'!$F:$F,Sheet2!$E48,'NBA Schedule'!$B:$B,Sheet2!AB$23)</f>
        <v>1</v>
      </c>
      <c r="AC48" s="24">
        <f>IF(G48="IL",0,SUM(V48:AB48))</f>
        <v>4</v>
      </c>
      <c r="AD48" s="11">
        <f t="shared" si="28"/>
        <v>2</v>
      </c>
      <c r="AE48" s="20">
        <f t="shared" si="29"/>
        <v>3</v>
      </c>
      <c r="AF48" s="41"/>
      <c r="AG48" s="45">
        <f>INDEX(PUNT_SeasonAVG!O:O,MATCH($C48,PUNT_SeasonAVG!$I:$I,0))</f>
        <v>27.721666666666664</v>
      </c>
      <c r="AH48" s="45">
        <f t="shared" si="30"/>
        <v>4.3</v>
      </c>
      <c r="AI48" s="45">
        <f>INDEX(PUNT_SeasonAVG!W:W,MATCH($C48,PUNT_SeasonAVG!$I:$I,0))</f>
        <v>9.3000000000000007</v>
      </c>
      <c r="AJ48" s="44">
        <f>INDEX(PUNT_SeasonAVG!V:V,MATCH($C48,PUNT_SeasonAVG!$I:$I,0))</f>
        <v>0.46236559139784944</v>
      </c>
      <c r="AK48" s="45">
        <f t="shared" si="31"/>
        <v>1.8000000000000003</v>
      </c>
      <c r="AL48" s="45">
        <f>INDEX(PUNT_SeasonAVG!Y:Y,MATCH($C48,PUNT_SeasonAVG!$I:$I,0))</f>
        <v>2.2000000000000002</v>
      </c>
      <c r="AM48" s="44">
        <f>INDEX(PUNT_SeasonAVG!X:X,MATCH($C48,PUNT_SeasonAVG!$I:$I,0))</f>
        <v>0.81818181818181823</v>
      </c>
      <c r="AN48" s="45">
        <f>INDEX(PUNT_SeasonAVG!Q:Q,MATCH($C48,PUNT_SeasonAVG!$I:$I,0))</f>
        <v>2.2000000000000002</v>
      </c>
      <c r="AO48" s="45">
        <f>INDEX(PUNT_SeasonAVG!P:P,MATCH($C48,PUNT_SeasonAVG!$I:$I,0))</f>
        <v>12.6</v>
      </c>
      <c r="AP48" s="45">
        <f>INDEX(PUNT_SeasonAVG!R:R,MATCH($C48,PUNT_SeasonAVG!$I:$I,0))</f>
        <v>6.6</v>
      </c>
      <c r="AQ48" s="45">
        <f>INDEX(PUNT_SeasonAVG!S:S,MATCH($C48,PUNT_SeasonAVG!$I:$I,0))</f>
        <v>1.4</v>
      </c>
      <c r="AR48" s="45">
        <f>INDEX(PUNT_SeasonAVG!T:T,MATCH($C48,PUNT_SeasonAVG!$I:$I,0))</f>
        <v>1.4</v>
      </c>
      <c r="AS48" s="45">
        <f>INDEX(PUNT_SeasonAVG!U:U,MATCH($C48,PUNT_SeasonAVG!$I:$I,0))</f>
        <v>0.4</v>
      </c>
      <c r="AT48" s="45">
        <f>INDEX(PUNT_SeasonAVG!Z:Z,MATCH($C48,PUNT_SeasonAVG!$I:$I,0))</f>
        <v>1.4</v>
      </c>
    </row>
    <row r="49" spans="1:46" x14ac:dyDescent="0.3">
      <c r="A49" s="5">
        <v>7</v>
      </c>
      <c r="C49" s="3" t="s">
        <v>115</v>
      </c>
      <c r="D49" s="6">
        <f>COUNTIF(PUNT_SeasonAVG!I:I,Sheet2!C49)</f>
        <v>1</v>
      </c>
      <c r="E49" s="5" t="str">
        <f>INDEX(PUNT_SeasonAVG!K:K,MATCH(Sheet2!$C49,PUNT_SeasonAVG!$I:$I,0))</f>
        <v>DEN</v>
      </c>
      <c r="F49" s="5" t="str">
        <f>INDEX(PUNT_SeasonAVG!L:L,MATCH(Sheet2!$C49,PUNT_SeasonAVG!$I:$I,0))</f>
        <v>G</v>
      </c>
      <c r="H49" s="15">
        <f>INDEX(PUNT_SeasonAVG!C:C,MATCH(Sheet2!$C49,PUNT_SeasonAVG!$I:$I,0))</f>
        <v>143.69999999999999</v>
      </c>
      <c r="I49" s="5">
        <f>INDEX(PUNT_SeasonAVG!B:B,MATCH(Sheet2!$C49,PUNT_SeasonAVG!$I:$I,0))</f>
        <v>70</v>
      </c>
      <c r="J49" s="5">
        <f>INDEX(PUNT_L10gamesAVG!B:B,MATCH(Sheet2!$C49,PUNT_L10gamesAVG!$I:$I,0))</f>
        <v>69</v>
      </c>
      <c r="K49" s="5">
        <f>IFERROR(INDEX(PUNT_L5gamesAVG!B:B,MATCH(Sheet2!$C49,PUNT_L5gamesAVG!$I:$I,0)),"")</f>
        <v>92</v>
      </c>
      <c r="L49" s="34"/>
      <c r="T49" s="5">
        <f t="shared" si="27"/>
        <v>3</v>
      </c>
      <c r="U49" s="32"/>
      <c r="V49" s="11">
        <f>COUNTIFS('NBA Schedule'!$D:$D,Sheet2!$E49,'NBA Schedule'!$B:$B,Sheet2!V$23)+COUNTIFS('NBA Schedule'!$F:$F,Sheet2!$E49,'NBA Schedule'!$B:$B,Sheet2!V$23)</f>
        <v>0</v>
      </c>
      <c r="W49" s="19">
        <f>COUNTIFS('NBA Schedule'!$D:$D,Sheet2!$E49,'NBA Schedule'!$B:$B,Sheet2!W$23)+COUNTIFS('NBA Schedule'!$F:$F,Sheet2!$E49,'NBA Schedule'!$B:$B,Sheet2!W$23)</f>
        <v>0</v>
      </c>
      <c r="X49" s="19">
        <f>COUNTIFS('NBA Schedule'!$D:$D,Sheet2!$E49,'NBA Schedule'!$B:$B,Sheet2!X$23)+COUNTIFS('NBA Schedule'!$F:$F,Sheet2!$E49,'NBA Schedule'!$B:$B,Sheet2!X$23)</f>
        <v>1</v>
      </c>
      <c r="Y49" s="19">
        <f>COUNTIFS('NBA Schedule'!$D:$D,Sheet2!$E49,'NBA Schedule'!$B:$B,Sheet2!Y$23)+COUNTIFS('NBA Schedule'!$F:$F,Sheet2!$E49,'NBA Schedule'!$B:$B,Sheet2!Y$23)</f>
        <v>0</v>
      </c>
      <c r="Z49" s="19">
        <f>COUNTIFS('NBA Schedule'!$D:$D,Sheet2!$E49,'NBA Schedule'!$B:$B,Sheet2!Z$23)+COUNTIFS('NBA Schedule'!$F:$F,Sheet2!$E49,'NBA Schedule'!$B:$B,Sheet2!Z$23)</f>
        <v>1</v>
      </c>
      <c r="AA49" s="19">
        <f>COUNTIFS('NBA Schedule'!$D:$D,Sheet2!$E49,'NBA Schedule'!$B:$B,Sheet2!AA$23)+COUNTIFS('NBA Schedule'!$F:$F,Sheet2!$E49,'NBA Schedule'!$B:$B,Sheet2!AA$23)</f>
        <v>0</v>
      </c>
      <c r="AB49" s="20">
        <f>COUNTIFS('NBA Schedule'!$D:$D,Sheet2!$E49,'NBA Schedule'!$B:$B,Sheet2!AB$23)+COUNTIFS('NBA Schedule'!$F:$F,Sheet2!$E49,'NBA Schedule'!$B:$B,Sheet2!AB$23)</f>
        <v>1</v>
      </c>
      <c r="AC49" s="24">
        <f t="shared" ref="AC49:AC57" si="32">IF(G49="IL",0,SUM(V49:AB49))</f>
        <v>3</v>
      </c>
      <c r="AD49" s="11">
        <f t="shared" si="28"/>
        <v>1</v>
      </c>
      <c r="AE49" s="20">
        <f t="shared" si="29"/>
        <v>2</v>
      </c>
      <c r="AF49" s="41"/>
      <c r="AG49" s="45">
        <f>INDEX(PUNT_SeasonAVG!O:O,MATCH($C49,PUNT_SeasonAVG!$I:$I,0))</f>
        <v>32.214999999999996</v>
      </c>
      <c r="AH49" s="45">
        <f t="shared" si="30"/>
        <v>5.3</v>
      </c>
      <c r="AI49" s="45">
        <f>INDEX(PUNT_SeasonAVG!W:W,MATCH($C49,PUNT_SeasonAVG!$I:$I,0))</f>
        <v>12.1</v>
      </c>
      <c r="AJ49" s="44">
        <f>INDEX(PUNT_SeasonAVG!V:V,MATCH($C49,PUNT_SeasonAVG!$I:$I,0))</f>
        <v>0.43801652892561982</v>
      </c>
      <c r="AK49" s="45">
        <f t="shared" si="31"/>
        <v>2.4</v>
      </c>
      <c r="AL49" s="45">
        <f>INDEX(PUNT_SeasonAVG!Y:Y,MATCH($C49,PUNT_SeasonAVG!$I:$I,0))</f>
        <v>3.3</v>
      </c>
      <c r="AM49" s="44">
        <f>INDEX(PUNT_SeasonAVG!X:X,MATCH($C49,PUNT_SeasonAVG!$I:$I,0))</f>
        <v>0.72727272727272729</v>
      </c>
      <c r="AN49" s="45">
        <f>INDEX(PUNT_SeasonAVG!Q:Q,MATCH($C49,PUNT_SeasonAVG!$I:$I,0))</f>
        <v>1.8</v>
      </c>
      <c r="AO49" s="45">
        <f>INDEX(PUNT_SeasonAVG!P:P,MATCH($C49,PUNT_SeasonAVG!$I:$I,0))</f>
        <v>14.8</v>
      </c>
      <c r="AP49" s="45">
        <f>INDEX(PUNT_SeasonAVG!R:R,MATCH($C49,PUNT_SeasonAVG!$I:$I,0))</f>
        <v>7.4</v>
      </c>
      <c r="AQ49" s="45">
        <f>INDEX(PUNT_SeasonAVG!S:S,MATCH($C49,PUNT_SeasonAVG!$I:$I,0))</f>
        <v>2.7</v>
      </c>
      <c r="AR49" s="45">
        <f>INDEX(PUNT_SeasonAVG!T:T,MATCH($C49,PUNT_SeasonAVG!$I:$I,0))</f>
        <v>1.1000000000000001</v>
      </c>
      <c r="AS49" s="45">
        <f>INDEX(PUNT_SeasonAVG!U:U,MATCH($C49,PUNT_SeasonAVG!$I:$I,0))</f>
        <v>0.6</v>
      </c>
      <c r="AT49" s="45">
        <f>INDEX(PUNT_SeasonAVG!Z:Z,MATCH($C49,PUNT_SeasonAVG!$I:$I,0))</f>
        <v>1.2</v>
      </c>
    </row>
    <row r="50" spans="1:46" x14ac:dyDescent="0.3">
      <c r="A50" s="5">
        <v>8</v>
      </c>
      <c r="C50" s="3" t="s">
        <v>142</v>
      </c>
      <c r="D50" s="6">
        <f>COUNTIF(PUNT_SeasonAVG!I:I,Sheet2!C50)</f>
        <v>1</v>
      </c>
      <c r="E50" s="5" t="str">
        <f>INDEX(PUNT_SeasonAVG!K:K,MATCH(Sheet2!$C50,PUNT_SeasonAVG!$I:$I,0))</f>
        <v>OKC</v>
      </c>
      <c r="F50" s="5" t="str">
        <f>INDEX(PUNT_SeasonAVG!L:L,MATCH(Sheet2!$C50,PUNT_SeasonAVG!$I:$I,0))</f>
        <v>G</v>
      </c>
      <c r="H50" s="15">
        <f>INDEX(PUNT_SeasonAVG!C:C,MATCH(Sheet2!$C50,PUNT_SeasonAVG!$I:$I,0))</f>
        <v>68</v>
      </c>
      <c r="I50" s="5">
        <f>INDEX(PUNT_SeasonAVG!B:B,MATCH(Sheet2!$C50,PUNT_SeasonAVG!$I:$I,0))</f>
        <v>75</v>
      </c>
      <c r="J50" s="5">
        <f>INDEX(PUNT_L10gamesAVG!B:B,MATCH(Sheet2!$C50,PUNT_L10gamesAVG!$I:$I,0))</f>
        <v>86</v>
      </c>
      <c r="K50" s="5">
        <f>IFERROR(INDEX(PUNT_L5gamesAVG!B:B,MATCH(Sheet2!$C50,PUNT_L5gamesAVG!$I:$I,0)),"")</f>
        <v>104</v>
      </c>
      <c r="L50" s="34"/>
      <c r="T50" s="5">
        <f t="shared" si="27"/>
        <v>3</v>
      </c>
      <c r="U50" s="32"/>
      <c r="V50" s="11">
        <f>COUNTIFS('NBA Schedule'!$D:$D,Sheet2!$E50,'NBA Schedule'!$B:$B,Sheet2!V$23)+COUNTIFS('NBA Schedule'!$F:$F,Sheet2!$E50,'NBA Schedule'!$B:$B,Sheet2!V$23)</f>
        <v>1</v>
      </c>
      <c r="W50" s="19">
        <f>COUNTIFS('NBA Schedule'!$D:$D,Sheet2!$E50,'NBA Schedule'!$B:$B,Sheet2!W$23)+COUNTIFS('NBA Schedule'!$F:$F,Sheet2!$E50,'NBA Schedule'!$B:$B,Sheet2!W$23)</f>
        <v>1</v>
      </c>
      <c r="X50" s="19">
        <f>COUNTIFS('NBA Schedule'!$D:$D,Sheet2!$E50,'NBA Schedule'!$B:$B,Sheet2!X$23)+COUNTIFS('NBA Schedule'!$F:$F,Sheet2!$E50,'NBA Schedule'!$B:$B,Sheet2!X$23)</f>
        <v>0</v>
      </c>
      <c r="Y50" s="19">
        <f>COUNTIFS('NBA Schedule'!$D:$D,Sheet2!$E50,'NBA Schedule'!$B:$B,Sheet2!Y$23)+COUNTIFS('NBA Schedule'!$F:$F,Sheet2!$E50,'NBA Schedule'!$B:$B,Sheet2!Y$23)</f>
        <v>0</v>
      </c>
      <c r="Z50" s="19">
        <f>COUNTIFS('NBA Schedule'!$D:$D,Sheet2!$E50,'NBA Schedule'!$B:$B,Sheet2!Z$23)+COUNTIFS('NBA Schedule'!$F:$F,Sheet2!$E50,'NBA Schedule'!$B:$B,Sheet2!Z$23)</f>
        <v>1</v>
      </c>
      <c r="AA50" s="19">
        <f>COUNTIFS('NBA Schedule'!$D:$D,Sheet2!$E50,'NBA Schedule'!$B:$B,Sheet2!AA$23)+COUNTIFS('NBA Schedule'!$F:$F,Sheet2!$E50,'NBA Schedule'!$B:$B,Sheet2!AA$23)</f>
        <v>0</v>
      </c>
      <c r="AB50" s="20">
        <f>COUNTIFS('NBA Schedule'!$D:$D,Sheet2!$E50,'NBA Schedule'!$B:$B,Sheet2!AB$23)+COUNTIFS('NBA Schedule'!$F:$F,Sheet2!$E50,'NBA Schedule'!$B:$B,Sheet2!AB$23)</f>
        <v>0</v>
      </c>
      <c r="AC50" s="24">
        <f t="shared" si="32"/>
        <v>3</v>
      </c>
      <c r="AD50" s="11">
        <f t="shared" si="28"/>
        <v>2</v>
      </c>
      <c r="AE50" s="20">
        <f t="shared" si="29"/>
        <v>1</v>
      </c>
      <c r="AF50" s="41"/>
      <c r="AG50" s="45">
        <f>INDEX(PUNT_SeasonAVG!O:O,MATCH($C50,PUNT_SeasonAVG!$I:$I,0))</f>
        <v>35.137500000000003</v>
      </c>
      <c r="AH50" s="45">
        <f t="shared" si="30"/>
        <v>7.666666666666667</v>
      </c>
      <c r="AI50" s="45">
        <f>INDEX(PUNT_SeasonAVG!W:W,MATCH($C50,PUNT_SeasonAVG!$I:$I,0))</f>
        <v>16.5</v>
      </c>
      <c r="AJ50" s="44">
        <f>INDEX(PUNT_SeasonAVG!V:V,MATCH($C50,PUNT_SeasonAVG!$I:$I,0))</f>
        <v>0.46464646464646464</v>
      </c>
      <c r="AK50" s="45">
        <f t="shared" si="31"/>
        <v>3.416666666666667</v>
      </c>
      <c r="AL50" s="45">
        <f>INDEX(PUNT_SeasonAVG!Y:Y,MATCH($C50,PUNT_SeasonAVG!$I:$I,0))</f>
        <v>4.5</v>
      </c>
      <c r="AM50" s="44">
        <f>INDEX(PUNT_SeasonAVG!X:X,MATCH($C50,PUNT_SeasonAVG!$I:$I,0))</f>
        <v>0.7592592592592593</v>
      </c>
      <c r="AN50" s="45">
        <f>INDEX(PUNT_SeasonAVG!Q:Q,MATCH($C50,PUNT_SeasonAVG!$I:$I,0))</f>
        <v>1.6666666666666667</v>
      </c>
      <c r="AO50" s="45">
        <f>INDEX(PUNT_SeasonAVG!P:P,MATCH($C50,PUNT_SeasonAVG!$I:$I,0))</f>
        <v>20.416666666666668</v>
      </c>
      <c r="AP50" s="45">
        <f>INDEX(PUNT_SeasonAVG!R:R,MATCH($C50,PUNT_SeasonAVG!$I:$I,0))</f>
        <v>5.5</v>
      </c>
      <c r="AQ50" s="45">
        <f>INDEX(PUNT_SeasonAVG!S:S,MATCH($C50,PUNT_SeasonAVG!$I:$I,0))</f>
        <v>3.0833333333333335</v>
      </c>
      <c r="AR50" s="45">
        <f>INDEX(PUNT_SeasonAVG!T:T,MATCH($C50,PUNT_SeasonAVG!$I:$I,0))</f>
        <v>0.83333333333333337</v>
      </c>
      <c r="AS50" s="45">
        <f>INDEX(PUNT_SeasonAVG!U:U,MATCH($C50,PUNT_SeasonAVG!$I:$I,0))</f>
        <v>0.58333333333333337</v>
      </c>
      <c r="AT50" s="45">
        <f>INDEX(PUNT_SeasonAVG!Z:Z,MATCH($C50,PUNT_SeasonAVG!$I:$I,0))</f>
        <v>2.0833333333333335</v>
      </c>
    </row>
    <row r="51" spans="1:46" x14ac:dyDescent="0.3">
      <c r="A51" s="5">
        <v>9</v>
      </c>
      <c r="C51" s="3" t="s">
        <v>181</v>
      </c>
      <c r="D51" s="6">
        <f>COUNTIF(PUNT_SeasonAVG!I:I,Sheet2!C51)</f>
        <v>1</v>
      </c>
      <c r="E51" s="5" t="str">
        <f>INDEX(PUNT_SeasonAVG!K:K,MATCH(Sheet2!$C51,PUNT_SeasonAVG!$I:$I,0))</f>
        <v>TOR</v>
      </c>
      <c r="F51" s="5" t="str">
        <f>INDEX(PUNT_SeasonAVG!L:L,MATCH(Sheet2!$C51,PUNT_SeasonAVG!$I:$I,0))</f>
        <v>C</v>
      </c>
      <c r="G51" s="5" t="s">
        <v>382</v>
      </c>
      <c r="H51" s="15">
        <f>INDEX(PUNT_SeasonAVG!C:C,MATCH(Sheet2!$C51,PUNT_SeasonAVG!$I:$I,0))</f>
        <v>98.4</v>
      </c>
      <c r="I51" s="5">
        <f>INDEX(PUNT_SeasonAVG!B:B,MATCH(Sheet2!$C51,PUNT_SeasonAVG!$I:$I,0))</f>
        <v>108</v>
      </c>
      <c r="J51" s="5">
        <f>INDEX(PUNT_L10gamesAVG!B:B,MATCH(Sheet2!$C51,PUNT_L10gamesAVG!$I:$I,0))</f>
        <v>116</v>
      </c>
      <c r="K51" s="5">
        <f>IFERROR(INDEX(PUNT_L5gamesAVG!B:B,MATCH(Sheet2!$C51,PUNT_L5gamesAVG!$I:$I,0)),"")</f>
        <v>117</v>
      </c>
      <c r="L51" s="34"/>
      <c r="T51" s="5">
        <f t="shared" si="27"/>
        <v>0</v>
      </c>
      <c r="U51" s="32"/>
      <c r="V51" s="11">
        <f>COUNTIFS('NBA Schedule'!$D:$D,Sheet2!$E51,'NBA Schedule'!$B:$B,Sheet2!V$23)+COUNTIFS('NBA Schedule'!$F:$F,Sheet2!$E51,'NBA Schedule'!$B:$B,Sheet2!V$23)</f>
        <v>1</v>
      </c>
      <c r="W51" s="19">
        <f>COUNTIFS('NBA Schedule'!$D:$D,Sheet2!$E51,'NBA Schedule'!$B:$B,Sheet2!W$23)+COUNTIFS('NBA Schedule'!$F:$F,Sheet2!$E51,'NBA Schedule'!$B:$B,Sheet2!W$23)</f>
        <v>0</v>
      </c>
      <c r="X51" s="19">
        <f>COUNTIFS('NBA Schedule'!$D:$D,Sheet2!$E51,'NBA Schedule'!$B:$B,Sheet2!X$23)+COUNTIFS('NBA Schedule'!$F:$F,Sheet2!$E51,'NBA Schedule'!$B:$B,Sheet2!X$23)</f>
        <v>1</v>
      </c>
      <c r="Y51" s="19">
        <f>COUNTIFS('NBA Schedule'!$D:$D,Sheet2!$E51,'NBA Schedule'!$B:$B,Sheet2!Y$23)+COUNTIFS('NBA Schedule'!$F:$F,Sheet2!$E51,'NBA Schedule'!$B:$B,Sheet2!Y$23)</f>
        <v>0</v>
      </c>
      <c r="Z51" s="19">
        <f>COUNTIFS('NBA Schedule'!$D:$D,Sheet2!$E51,'NBA Schedule'!$B:$B,Sheet2!Z$23)+COUNTIFS('NBA Schedule'!$F:$F,Sheet2!$E51,'NBA Schedule'!$B:$B,Sheet2!Z$23)</f>
        <v>0</v>
      </c>
      <c r="AA51" s="19">
        <f>COUNTIFS('NBA Schedule'!$D:$D,Sheet2!$E51,'NBA Schedule'!$B:$B,Sheet2!AA$23)+COUNTIFS('NBA Schedule'!$F:$F,Sheet2!$E51,'NBA Schedule'!$B:$B,Sheet2!AA$23)</f>
        <v>1</v>
      </c>
      <c r="AB51" s="20">
        <f>COUNTIFS('NBA Schedule'!$D:$D,Sheet2!$E51,'NBA Schedule'!$B:$B,Sheet2!AB$23)+COUNTIFS('NBA Schedule'!$F:$F,Sheet2!$E51,'NBA Schedule'!$B:$B,Sheet2!AB$23)</f>
        <v>0</v>
      </c>
      <c r="AC51" s="24">
        <f t="shared" si="32"/>
        <v>0</v>
      </c>
      <c r="AD51" s="11">
        <f t="shared" si="28"/>
        <v>2</v>
      </c>
      <c r="AE51" s="20">
        <f t="shared" si="29"/>
        <v>1</v>
      </c>
      <c r="AF51" s="41"/>
      <c r="AG51" s="45">
        <f>INDEX(PUNT_SeasonAVG!O:O,MATCH($C51,PUNT_SeasonAVG!$I:$I,0))</f>
        <v>22.866666666666667</v>
      </c>
      <c r="AH51" s="45">
        <f t="shared" si="30"/>
        <v>5.5</v>
      </c>
      <c r="AI51" s="45">
        <f>INDEX(PUNT_SeasonAVG!W:W,MATCH($C51,PUNT_SeasonAVG!$I:$I,0))</f>
        <v>10.5</v>
      </c>
      <c r="AJ51" s="44">
        <f>INDEX(PUNT_SeasonAVG!V:V,MATCH($C51,PUNT_SeasonAVG!$I:$I,0))</f>
        <v>0.52380952380952384</v>
      </c>
      <c r="AK51" s="45">
        <f t="shared" si="31"/>
        <v>2.375</v>
      </c>
      <c r="AL51" s="45">
        <f>INDEX(PUNT_SeasonAVG!Y:Y,MATCH($C51,PUNT_SeasonAVG!$I:$I,0))</f>
        <v>2.875</v>
      </c>
      <c r="AM51" s="44">
        <f>INDEX(PUNT_SeasonAVG!X:X,MATCH($C51,PUNT_SeasonAVG!$I:$I,0))</f>
        <v>0.82608695652173914</v>
      </c>
      <c r="AN51" s="45">
        <f>INDEX(PUNT_SeasonAVG!Q:Q,MATCH($C51,PUNT_SeasonAVG!$I:$I,0))</f>
        <v>0.625</v>
      </c>
      <c r="AO51" s="45">
        <f>INDEX(PUNT_SeasonAVG!P:P,MATCH($C51,PUNT_SeasonAVG!$I:$I,0))</f>
        <v>14</v>
      </c>
      <c r="AP51" s="45">
        <f>INDEX(PUNT_SeasonAVG!R:R,MATCH($C51,PUNT_SeasonAVG!$I:$I,0))</f>
        <v>6.5</v>
      </c>
      <c r="AQ51" s="45">
        <f>INDEX(PUNT_SeasonAVG!S:S,MATCH($C51,PUNT_SeasonAVG!$I:$I,0))</f>
        <v>0.75</v>
      </c>
      <c r="AR51" s="45">
        <f>INDEX(PUNT_SeasonAVG!T:T,MATCH($C51,PUNT_SeasonAVG!$I:$I,0))</f>
        <v>0.625</v>
      </c>
      <c r="AS51" s="45">
        <f>INDEX(PUNT_SeasonAVG!U:U,MATCH($C51,PUNT_SeasonAVG!$I:$I,0))</f>
        <v>1.25</v>
      </c>
      <c r="AT51" s="45">
        <f>INDEX(PUNT_SeasonAVG!Z:Z,MATCH($C51,PUNT_SeasonAVG!$I:$I,0))</f>
        <v>2.125</v>
      </c>
    </row>
    <row r="52" spans="1:46" x14ac:dyDescent="0.3">
      <c r="A52" s="5">
        <v>10</v>
      </c>
      <c r="C52" s="3" t="s">
        <v>186</v>
      </c>
      <c r="D52" s="6">
        <f>COUNTIF(PUNT_SeasonAVG!I:I,Sheet2!C52)</f>
        <v>1</v>
      </c>
      <c r="E52" s="5" t="str">
        <f>INDEX(PUNT_SeasonAVG!K:K,MATCH(Sheet2!$C52,PUNT_SeasonAVG!$I:$I,0))</f>
        <v>MEM</v>
      </c>
      <c r="F52" s="5" t="str">
        <f>INDEX(PUNT_SeasonAVG!L:L,MATCH(Sheet2!$C52,PUNT_SeasonAVG!$I:$I,0))</f>
        <v>F</v>
      </c>
      <c r="H52" s="15">
        <f>INDEX(PUNT_SeasonAVG!C:C,MATCH(Sheet2!$C52,PUNT_SeasonAVG!$I:$I,0))</f>
        <v>39.5</v>
      </c>
      <c r="I52" s="5">
        <f>INDEX(PUNT_SeasonAVG!B:B,MATCH(Sheet2!$C52,PUNT_SeasonAVG!$I:$I,0))</f>
        <v>109</v>
      </c>
      <c r="J52" s="5">
        <f>INDEX(PUNT_L10gamesAVG!B:B,MATCH(Sheet2!$C52,PUNT_L10gamesAVG!$I:$I,0))</f>
        <v>122</v>
      </c>
      <c r="K52" s="5">
        <f>IFERROR(INDEX(PUNT_L5gamesAVG!B:B,MATCH(Sheet2!$C52,PUNT_L5gamesAVG!$I:$I,0)),"")</f>
        <v>76</v>
      </c>
      <c r="L52" s="34"/>
      <c r="T52" s="5">
        <f t="shared" si="27"/>
        <v>2</v>
      </c>
      <c r="U52" s="32"/>
      <c r="V52" s="11">
        <f>COUNTIFS('NBA Schedule'!$D:$D,Sheet2!$E52,'NBA Schedule'!$B:$B,Sheet2!V$23)+COUNTIFS('NBA Schedule'!$F:$F,Sheet2!$E52,'NBA Schedule'!$B:$B,Sheet2!V$23)</f>
        <v>0</v>
      </c>
      <c r="W52" s="19">
        <f>COUNTIFS('NBA Schedule'!$D:$D,Sheet2!$E52,'NBA Schedule'!$B:$B,Sheet2!W$23)+COUNTIFS('NBA Schedule'!$F:$F,Sheet2!$E52,'NBA Schedule'!$B:$B,Sheet2!W$23)</f>
        <v>1</v>
      </c>
      <c r="X52" s="19">
        <f>COUNTIFS('NBA Schedule'!$D:$D,Sheet2!$E52,'NBA Schedule'!$B:$B,Sheet2!X$23)+COUNTIFS('NBA Schedule'!$F:$F,Sheet2!$E52,'NBA Schedule'!$B:$B,Sheet2!X$23)</f>
        <v>0</v>
      </c>
      <c r="Y52" s="19">
        <f>COUNTIFS('NBA Schedule'!$D:$D,Sheet2!$E52,'NBA Schedule'!$B:$B,Sheet2!Y$23)+COUNTIFS('NBA Schedule'!$F:$F,Sheet2!$E52,'NBA Schedule'!$B:$B,Sheet2!Y$23)</f>
        <v>0</v>
      </c>
      <c r="Z52" s="19">
        <f>COUNTIFS('NBA Schedule'!$D:$D,Sheet2!$E52,'NBA Schedule'!$B:$B,Sheet2!Z$23)+COUNTIFS('NBA Schedule'!$F:$F,Sheet2!$E52,'NBA Schedule'!$B:$B,Sheet2!Z$23)</f>
        <v>0</v>
      </c>
      <c r="AA52" s="19">
        <f>COUNTIFS('NBA Schedule'!$D:$D,Sheet2!$E52,'NBA Schedule'!$B:$B,Sheet2!AA$23)+COUNTIFS('NBA Schedule'!$F:$F,Sheet2!$E52,'NBA Schedule'!$B:$B,Sheet2!AA$23)</f>
        <v>1</v>
      </c>
      <c r="AB52" s="20">
        <f>COUNTIFS('NBA Schedule'!$D:$D,Sheet2!$E52,'NBA Schedule'!$B:$B,Sheet2!AB$23)+COUNTIFS('NBA Schedule'!$F:$F,Sheet2!$E52,'NBA Schedule'!$B:$B,Sheet2!AB$23)</f>
        <v>0</v>
      </c>
      <c r="AC52" s="24">
        <f t="shared" si="32"/>
        <v>2</v>
      </c>
      <c r="AD52" s="11">
        <f t="shared" si="28"/>
        <v>1</v>
      </c>
      <c r="AE52" s="20">
        <f t="shared" si="29"/>
        <v>1</v>
      </c>
      <c r="AF52" s="41"/>
      <c r="AG52" s="45">
        <f>INDEX(PUNT_SeasonAVG!O:O,MATCH($C52,PUNT_SeasonAVG!$I:$I,0))</f>
        <v>26.594444444444445</v>
      </c>
      <c r="AH52" s="45">
        <f t="shared" si="30"/>
        <v>5.333333333333333</v>
      </c>
      <c r="AI52" s="45">
        <f>INDEX(PUNT_SeasonAVG!W:W,MATCH($C52,PUNT_SeasonAVG!$I:$I,0))</f>
        <v>11.416666666666666</v>
      </c>
      <c r="AJ52" s="44">
        <f>INDEX(PUNT_SeasonAVG!V:V,MATCH($C52,PUNT_SeasonAVG!$I:$I,0))</f>
        <v>0.46715328467153283</v>
      </c>
      <c r="AK52" s="45">
        <f t="shared" si="31"/>
        <v>2.1666666666666665</v>
      </c>
      <c r="AL52" s="45">
        <f>INDEX(PUNT_SeasonAVG!Y:Y,MATCH($C52,PUNT_SeasonAVG!$I:$I,0))</f>
        <v>2.6666666666666665</v>
      </c>
      <c r="AM52" s="44">
        <f>INDEX(PUNT_SeasonAVG!X:X,MATCH($C52,PUNT_SeasonAVG!$I:$I,0))</f>
        <v>0.8125</v>
      </c>
      <c r="AN52" s="45">
        <f>INDEX(PUNT_SeasonAVG!Q:Q,MATCH($C52,PUNT_SeasonAVG!$I:$I,0))</f>
        <v>1.6666666666666667</v>
      </c>
      <c r="AO52" s="45">
        <f>INDEX(PUNT_SeasonAVG!P:P,MATCH($C52,PUNT_SeasonAVG!$I:$I,0))</f>
        <v>14.5</v>
      </c>
      <c r="AP52" s="45">
        <f>INDEX(PUNT_SeasonAVG!R:R,MATCH($C52,PUNT_SeasonAVG!$I:$I,0))</f>
        <v>5.333333333333333</v>
      </c>
      <c r="AQ52" s="45">
        <f>INDEX(PUNT_SeasonAVG!S:S,MATCH($C52,PUNT_SeasonAVG!$I:$I,0))</f>
        <v>1.3333333333333333</v>
      </c>
      <c r="AR52" s="45">
        <f>INDEX(PUNT_SeasonAVG!T:T,MATCH($C52,PUNT_SeasonAVG!$I:$I,0))</f>
        <v>0.41666666666666669</v>
      </c>
      <c r="AS52" s="45">
        <f>INDEX(PUNT_SeasonAVG!U:U,MATCH($C52,PUNT_SeasonAVG!$I:$I,0))</f>
        <v>1</v>
      </c>
      <c r="AT52" s="45">
        <f>INDEX(PUNT_SeasonAVG!Z:Z,MATCH($C52,PUNT_SeasonAVG!$I:$I,0))</f>
        <v>2.0833333333333335</v>
      </c>
    </row>
    <row r="53" spans="1:46" x14ac:dyDescent="0.3">
      <c r="A53" s="5">
        <v>11</v>
      </c>
      <c r="C53" s="3" t="s">
        <v>196</v>
      </c>
      <c r="D53" s="6">
        <f>COUNTIF(PUNT_SeasonAVG!I:I,Sheet2!C53)</f>
        <v>1</v>
      </c>
      <c r="E53" s="5" t="str">
        <f>INDEX(PUNT_SeasonAVG!K:K,MATCH(Sheet2!$C53,PUNT_SeasonAVG!$I:$I,0))</f>
        <v>CHI</v>
      </c>
      <c r="F53" s="5" t="str">
        <f>INDEX(PUNT_SeasonAVG!L:L,MATCH(Sheet2!$C53,PUNT_SeasonAVG!$I:$I,0))</f>
        <v>G</v>
      </c>
      <c r="H53" s="15">
        <f>INDEX(PUNT_SeasonAVG!C:C,MATCH(Sheet2!$C53,PUNT_SeasonAVG!$I:$I,0))</f>
        <v>140.30000000000001</v>
      </c>
      <c r="I53" s="5">
        <f>INDEX(PUNT_SeasonAVG!B:B,MATCH(Sheet2!$C53,PUNT_SeasonAVG!$I:$I,0))</f>
        <v>118</v>
      </c>
      <c r="J53" s="5">
        <f>INDEX(PUNT_L10gamesAVG!B:B,MATCH(Sheet2!$C53,PUNT_L10gamesAVG!$I:$I,0))</f>
        <v>125</v>
      </c>
      <c r="K53" s="5">
        <f>IFERROR(INDEX(PUNT_L5gamesAVG!B:B,MATCH(Sheet2!$C53,PUNT_L5gamesAVG!$I:$I,0)),"")</f>
        <v>64</v>
      </c>
      <c r="L53" s="34"/>
      <c r="T53" s="5">
        <f t="shared" si="27"/>
        <v>4</v>
      </c>
      <c r="U53" s="32"/>
      <c r="V53" s="11">
        <f>COUNTIFS('NBA Schedule'!$D:$D,Sheet2!$E53,'NBA Schedule'!$B:$B,Sheet2!V$23)+COUNTIFS('NBA Schedule'!$F:$F,Sheet2!$E53,'NBA Schedule'!$B:$B,Sheet2!V$23)</f>
        <v>1</v>
      </c>
      <c r="W53" s="19">
        <f>COUNTIFS('NBA Schedule'!$D:$D,Sheet2!$E53,'NBA Schedule'!$B:$B,Sheet2!W$23)+COUNTIFS('NBA Schedule'!$F:$F,Sheet2!$E53,'NBA Schedule'!$B:$B,Sheet2!W$23)</f>
        <v>0</v>
      </c>
      <c r="X53" s="19">
        <f>COUNTIFS('NBA Schedule'!$D:$D,Sheet2!$E53,'NBA Schedule'!$B:$B,Sheet2!X$23)+COUNTIFS('NBA Schedule'!$F:$F,Sheet2!$E53,'NBA Schedule'!$B:$B,Sheet2!X$23)</f>
        <v>1</v>
      </c>
      <c r="Y53" s="19">
        <f>COUNTIFS('NBA Schedule'!$D:$D,Sheet2!$E53,'NBA Schedule'!$B:$B,Sheet2!Y$23)+COUNTIFS('NBA Schedule'!$F:$F,Sheet2!$E53,'NBA Schedule'!$B:$B,Sheet2!Y$23)</f>
        <v>0</v>
      </c>
      <c r="Z53" s="19">
        <f>COUNTIFS('NBA Schedule'!$D:$D,Sheet2!$E53,'NBA Schedule'!$B:$B,Sheet2!Z$23)+COUNTIFS('NBA Schedule'!$F:$F,Sheet2!$E53,'NBA Schedule'!$B:$B,Sheet2!Z$23)</f>
        <v>1</v>
      </c>
      <c r="AA53" s="19">
        <f>COUNTIFS('NBA Schedule'!$D:$D,Sheet2!$E53,'NBA Schedule'!$B:$B,Sheet2!AA$23)+COUNTIFS('NBA Schedule'!$F:$F,Sheet2!$E53,'NBA Schedule'!$B:$B,Sheet2!AA$23)</f>
        <v>1</v>
      </c>
      <c r="AB53" s="20">
        <f>COUNTIFS('NBA Schedule'!$D:$D,Sheet2!$E53,'NBA Schedule'!$B:$B,Sheet2!AB$23)+COUNTIFS('NBA Schedule'!$F:$F,Sheet2!$E53,'NBA Schedule'!$B:$B,Sheet2!AB$23)</f>
        <v>0</v>
      </c>
      <c r="AC53" s="24">
        <f t="shared" si="32"/>
        <v>4</v>
      </c>
      <c r="AD53" s="11">
        <f t="shared" si="28"/>
        <v>2</v>
      </c>
      <c r="AE53" s="20">
        <f t="shared" si="29"/>
        <v>2</v>
      </c>
      <c r="AF53" s="41"/>
      <c r="AG53" s="45">
        <f>INDEX(PUNT_SeasonAVG!O:O,MATCH($C53,PUNT_SeasonAVG!$I:$I,0))</f>
        <v>20.121794871794869</v>
      </c>
      <c r="AH53" s="45">
        <f t="shared" si="30"/>
        <v>2.8461538461538463</v>
      </c>
      <c r="AI53" s="45">
        <f>INDEX(PUNT_SeasonAVG!W:W,MATCH($C53,PUNT_SeasonAVG!$I:$I,0))</f>
        <v>6.3076923076923075</v>
      </c>
      <c r="AJ53" s="44">
        <f>INDEX(PUNT_SeasonAVG!V:V,MATCH($C53,PUNT_SeasonAVG!$I:$I,0))</f>
        <v>0.45121951219512196</v>
      </c>
      <c r="AK53" s="45">
        <f t="shared" si="31"/>
        <v>0.69230769230769229</v>
      </c>
      <c r="AL53" s="45">
        <f>INDEX(PUNT_SeasonAVG!Y:Y,MATCH($C53,PUNT_SeasonAVG!$I:$I,0))</f>
        <v>1</v>
      </c>
      <c r="AM53" s="44">
        <f>INDEX(PUNT_SeasonAVG!X:X,MATCH($C53,PUNT_SeasonAVG!$I:$I,0))</f>
        <v>0.69230769230769229</v>
      </c>
      <c r="AN53" s="45">
        <f>INDEX(PUNT_SeasonAVG!Q:Q,MATCH($C53,PUNT_SeasonAVG!$I:$I,0))</f>
        <v>0.30769230769230771</v>
      </c>
      <c r="AO53" s="45">
        <f>INDEX(PUNT_SeasonAVG!P:P,MATCH($C53,PUNT_SeasonAVG!$I:$I,0))</f>
        <v>6.6923076923076925</v>
      </c>
      <c r="AP53" s="45">
        <f>INDEX(PUNT_SeasonAVG!R:R,MATCH($C53,PUNT_SeasonAVG!$I:$I,0))</f>
        <v>2.9230769230769229</v>
      </c>
      <c r="AQ53" s="45">
        <f>INDEX(PUNT_SeasonAVG!S:S,MATCH($C53,PUNT_SeasonAVG!$I:$I,0))</f>
        <v>2.6153846153846154</v>
      </c>
      <c r="AR53" s="45">
        <f>INDEX(PUNT_SeasonAVG!T:T,MATCH($C53,PUNT_SeasonAVG!$I:$I,0))</f>
        <v>2.3076923076923075</v>
      </c>
      <c r="AS53" s="45">
        <f>INDEX(PUNT_SeasonAVG!U:U,MATCH($C53,PUNT_SeasonAVG!$I:$I,0))</f>
        <v>0.23076923076923078</v>
      </c>
      <c r="AT53" s="45">
        <f>INDEX(PUNT_SeasonAVG!Z:Z,MATCH($C53,PUNT_SeasonAVG!$I:$I,0))</f>
        <v>0.84615384615384615</v>
      </c>
    </row>
    <row r="54" spans="1:46" x14ac:dyDescent="0.3">
      <c r="A54" s="5">
        <v>12</v>
      </c>
      <c r="C54" s="3" t="s">
        <v>207</v>
      </c>
      <c r="D54" s="6">
        <f>COUNTIF(PUNT_SeasonAVG!I:I,Sheet2!C54)</f>
        <v>1</v>
      </c>
      <c r="E54" s="5" t="str">
        <f>INDEX(PUNT_SeasonAVG!K:K,MATCH(Sheet2!$C54,PUNT_SeasonAVG!$I:$I,0))</f>
        <v>LAC</v>
      </c>
      <c r="F54" s="5" t="str">
        <f>INDEX(PUNT_SeasonAVG!L:L,MATCH(Sheet2!$C54,PUNT_SeasonAVG!$I:$I,0))</f>
        <v>F</v>
      </c>
      <c r="H54" s="15">
        <f>INDEX(PUNT_SeasonAVG!C:C,MATCH(Sheet2!$C54,PUNT_SeasonAVG!$I:$I,0))</f>
        <v>81.5</v>
      </c>
      <c r="I54" s="5">
        <f>INDEX(PUNT_SeasonAVG!B:B,MATCH(Sheet2!$C54,PUNT_SeasonAVG!$I:$I,0))</f>
        <v>134</v>
      </c>
      <c r="J54" s="5">
        <f>INDEX(PUNT_L10gamesAVG!B:B,MATCH(Sheet2!$C54,PUNT_L10gamesAVG!$I:$I,0))</f>
        <v>121</v>
      </c>
      <c r="K54" s="5">
        <f>IFERROR(INDEX(PUNT_L5gamesAVG!B:B,MATCH(Sheet2!$C54,PUNT_L5gamesAVG!$I:$I,0)),"")</f>
        <v>96</v>
      </c>
      <c r="L54" s="34"/>
      <c r="T54" s="5">
        <f t="shared" ref="T54" si="33">AC54</f>
        <v>4</v>
      </c>
      <c r="U54" s="32"/>
      <c r="V54" s="11">
        <f>COUNTIFS('NBA Schedule'!$D:$D,Sheet2!$E54,'NBA Schedule'!$B:$B,Sheet2!V$23)+COUNTIFS('NBA Schedule'!$F:$F,Sheet2!$E54,'NBA Schedule'!$B:$B,Sheet2!V$23)</f>
        <v>1</v>
      </c>
      <c r="W54" s="19">
        <f>COUNTIFS('NBA Schedule'!$D:$D,Sheet2!$E54,'NBA Schedule'!$B:$B,Sheet2!W$23)+COUNTIFS('NBA Schedule'!$F:$F,Sheet2!$E54,'NBA Schedule'!$B:$B,Sheet2!W$23)</f>
        <v>0</v>
      </c>
      <c r="X54" s="19">
        <f>COUNTIFS('NBA Schedule'!$D:$D,Sheet2!$E54,'NBA Schedule'!$B:$B,Sheet2!X$23)+COUNTIFS('NBA Schedule'!$F:$F,Sheet2!$E54,'NBA Schedule'!$B:$B,Sheet2!X$23)</f>
        <v>1</v>
      </c>
      <c r="Y54" s="19">
        <f>COUNTIFS('NBA Schedule'!$D:$D,Sheet2!$E54,'NBA Schedule'!$B:$B,Sheet2!Y$23)+COUNTIFS('NBA Schedule'!$F:$F,Sheet2!$E54,'NBA Schedule'!$B:$B,Sheet2!Y$23)</f>
        <v>0</v>
      </c>
      <c r="Z54" s="19">
        <f>COUNTIFS('NBA Schedule'!$D:$D,Sheet2!$E54,'NBA Schedule'!$B:$B,Sheet2!Z$23)+COUNTIFS('NBA Schedule'!$F:$F,Sheet2!$E54,'NBA Schedule'!$B:$B,Sheet2!Z$23)</f>
        <v>1</v>
      </c>
      <c r="AA54" s="19">
        <f>COUNTIFS('NBA Schedule'!$D:$D,Sheet2!$E54,'NBA Schedule'!$B:$B,Sheet2!AA$23)+COUNTIFS('NBA Schedule'!$F:$F,Sheet2!$E54,'NBA Schedule'!$B:$B,Sheet2!AA$23)</f>
        <v>0</v>
      </c>
      <c r="AB54" s="20">
        <f>COUNTIFS('NBA Schedule'!$D:$D,Sheet2!$E54,'NBA Schedule'!$B:$B,Sheet2!AB$23)+COUNTIFS('NBA Schedule'!$F:$F,Sheet2!$E54,'NBA Schedule'!$B:$B,Sheet2!AB$23)</f>
        <v>1</v>
      </c>
      <c r="AC54" s="24">
        <f t="shared" ref="AC54" si="34">IF(G54="IL",0,SUM(V54:AB54))</f>
        <v>4</v>
      </c>
      <c r="AD54" s="11">
        <f t="shared" ref="AD54" si="35">SUM(V54:Y54)</f>
        <v>2</v>
      </c>
      <c r="AE54" s="20">
        <f t="shared" ref="AE54" si="36">SUM(Y54:AB54)</f>
        <v>2</v>
      </c>
      <c r="AF54" s="41"/>
      <c r="AG54" s="45">
        <f>INDEX(PUNT_SeasonAVG!O:O,MATCH($C54,PUNT_SeasonAVG!$I:$I,0))</f>
        <v>30.170512820512823</v>
      </c>
      <c r="AH54" s="45">
        <f t="shared" ref="AH54" si="37">AI54*AJ54</f>
        <v>7.4615384615384617</v>
      </c>
      <c r="AI54" s="45">
        <f>INDEX(PUNT_SeasonAVG!W:W,MATCH($C54,PUNT_SeasonAVG!$I:$I,0))</f>
        <v>12.538461538461538</v>
      </c>
      <c r="AJ54" s="44">
        <f>INDEX(PUNT_SeasonAVG!V:V,MATCH($C54,PUNT_SeasonAVG!$I:$I,0))</f>
        <v>0.59509202453987731</v>
      </c>
      <c r="AK54" s="45">
        <f t="shared" ref="AK54" si="38">AL54*AM54</f>
        <v>3.3076923076923075</v>
      </c>
      <c r="AL54" s="45">
        <f>INDEX(PUNT_SeasonAVG!Y:Y,MATCH($C54,PUNT_SeasonAVG!$I:$I,0))</f>
        <v>5.2307692307692308</v>
      </c>
      <c r="AM54" s="44">
        <f>INDEX(PUNT_SeasonAVG!X:X,MATCH($C54,PUNT_SeasonAVG!$I:$I,0))</f>
        <v>0.63235294117647056</v>
      </c>
      <c r="AN54" s="45">
        <f>INDEX(PUNT_SeasonAVG!Q:Q,MATCH($C54,PUNT_SeasonAVG!$I:$I,0))</f>
        <v>0</v>
      </c>
      <c r="AO54" s="45">
        <f>INDEX(PUNT_SeasonAVG!P:P,MATCH($C54,PUNT_SeasonAVG!$I:$I,0))</f>
        <v>18.23076923076923</v>
      </c>
      <c r="AP54" s="45">
        <f>INDEX(PUNT_SeasonAVG!R:R,MATCH($C54,PUNT_SeasonAVG!$I:$I,0))</f>
        <v>7</v>
      </c>
      <c r="AQ54" s="45">
        <f>INDEX(PUNT_SeasonAVG!S:S,MATCH($C54,PUNT_SeasonAVG!$I:$I,0))</f>
        <v>2.4615384615384617</v>
      </c>
      <c r="AR54" s="45">
        <f>INDEX(PUNT_SeasonAVG!T:T,MATCH($C54,PUNT_SeasonAVG!$I:$I,0))</f>
        <v>0.84615384615384615</v>
      </c>
      <c r="AS54" s="45">
        <f>INDEX(PUNT_SeasonAVG!U:U,MATCH($C54,PUNT_SeasonAVG!$I:$I,0))</f>
        <v>1.2307692307692308</v>
      </c>
      <c r="AT54" s="45">
        <f>INDEX(PUNT_SeasonAVG!Z:Z,MATCH($C54,PUNT_SeasonAVG!$I:$I,0))</f>
        <v>2</v>
      </c>
    </row>
    <row r="55" spans="1:46" x14ac:dyDescent="0.3">
      <c r="A55" s="5">
        <v>13</v>
      </c>
      <c r="C55" s="3" t="s">
        <v>252</v>
      </c>
      <c r="D55" s="6">
        <f>COUNTIF(PUNT_SeasonAVG!I:I,Sheet2!C55)</f>
        <v>1</v>
      </c>
      <c r="E55" s="5" t="str">
        <f>INDEX(PUNT_SeasonAVG!K:K,MATCH(Sheet2!$C55,PUNT_SeasonAVG!$I:$I,0))</f>
        <v>DET</v>
      </c>
      <c r="F55" s="5" t="str">
        <f>INDEX(PUNT_SeasonAVG!L:L,MATCH(Sheet2!$C55,PUNT_SeasonAVG!$I:$I,0))</f>
        <v>F</v>
      </c>
      <c r="H55" s="15">
        <f>INDEX(PUNT_SeasonAVG!C:C,MATCH(Sheet2!$C55,PUNT_SeasonAVG!$I:$I,0))</f>
        <v>141</v>
      </c>
      <c r="I55" s="5">
        <f>INDEX(PUNT_SeasonAVG!B:B,MATCH(Sheet2!$C55,PUNT_SeasonAVG!$I:$I,0))</f>
        <v>172</v>
      </c>
      <c r="J55" s="5">
        <f>INDEX(PUNT_L10gamesAVG!B:B,MATCH(Sheet2!$C55,PUNT_L10gamesAVG!$I:$I,0))</f>
        <v>174</v>
      </c>
      <c r="K55" s="5">
        <f>IFERROR(INDEX(PUNT_L5gamesAVG!B:B,MATCH(Sheet2!$C55,PUNT_L5gamesAVG!$I:$I,0)),"")</f>
        <v>106</v>
      </c>
      <c r="L55" s="34"/>
      <c r="T55" s="5">
        <f t="shared" si="27"/>
        <v>3</v>
      </c>
      <c r="U55" s="32"/>
      <c r="V55" s="11">
        <f>COUNTIFS('NBA Schedule'!$D:$D,Sheet2!$E55,'NBA Schedule'!$B:$B,Sheet2!V$23)+COUNTIFS('NBA Schedule'!$F:$F,Sheet2!$E55,'NBA Schedule'!$B:$B,Sheet2!V$23)</f>
        <v>0</v>
      </c>
      <c r="W55" s="19">
        <f>COUNTIFS('NBA Schedule'!$D:$D,Sheet2!$E55,'NBA Schedule'!$B:$B,Sheet2!W$23)+COUNTIFS('NBA Schedule'!$F:$F,Sheet2!$E55,'NBA Schedule'!$B:$B,Sheet2!W$23)</f>
        <v>0</v>
      </c>
      <c r="X55" s="19">
        <f>COUNTIFS('NBA Schedule'!$D:$D,Sheet2!$E55,'NBA Schedule'!$B:$B,Sheet2!X$23)+COUNTIFS('NBA Schedule'!$F:$F,Sheet2!$E55,'NBA Schedule'!$B:$B,Sheet2!X$23)</f>
        <v>1</v>
      </c>
      <c r="Y55" s="19">
        <f>COUNTIFS('NBA Schedule'!$D:$D,Sheet2!$E55,'NBA Schedule'!$B:$B,Sheet2!Y$23)+COUNTIFS('NBA Schedule'!$F:$F,Sheet2!$E55,'NBA Schedule'!$B:$B,Sheet2!Y$23)</f>
        <v>0</v>
      </c>
      <c r="Z55" s="19">
        <f>COUNTIFS('NBA Schedule'!$D:$D,Sheet2!$E55,'NBA Schedule'!$B:$B,Sheet2!Z$23)+COUNTIFS('NBA Schedule'!$F:$F,Sheet2!$E55,'NBA Schedule'!$B:$B,Sheet2!Z$23)</f>
        <v>1</v>
      </c>
      <c r="AA55" s="19">
        <f>COUNTIFS('NBA Schedule'!$D:$D,Sheet2!$E55,'NBA Schedule'!$B:$B,Sheet2!AA$23)+COUNTIFS('NBA Schedule'!$F:$F,Sheet2!$E55,'NBA Schedule'!$B:$B,Sheet2!AA$23)</f>
        <v>1</v>
      </c>
      <c r="AB55" s="20">
        <f>COUNTIFS('NBA Schedule'!$D:$D,Sheet2!$E55,'NBA Schedule'!$B:$B,Sheet2!AB$23)+COUNTIFS('NBA Schedule'!$F:$F,Sheet2!$E55,'NBA Schedule'!$B:$B,Sheet2!AB$23)</f>
        <v>0</v>
      </c>
      <c r="AC55" s="24">
        <f t="shared" si="32"/>
        <v>3</v>
      </c>
      <c r="AD55" s="11">
        <f t="shared" si="28"/>
        <v>1</v>
      </c>
      <c r="AE55" s="20">
        <f t="shared" si="29"/>
        <v>2</v>
      </c>
      <c r="AF55" s="41"/>
      <c r="AG55" s="45">
        <f>INDEX(PUNT_SeasonAVG!O:O,MATCH($C55,PUNT_SeasonAVG!$I:$I,0))</f>
        <v>25.593589743589746</v>
      </c>
      <c r="AH55" s="45">
        <f t="shared" si="30"/>
        <v>4.2307692307692308</v>
      </c>
      <c r="AI55" s="45">
        <f>INDEX(PUNT_SeasonAVG!W:W,MATCH($C55,PUNT_SeasonAVG!$I:$I,0))</f>
        <v>9.3076923076923084</v>
      </c>
      <c r="AJ55" s="44">
        <f>INDEX(PUNT_SeasonAVG!V:V,MATCH($C55,PUNT_SeasonAVG!$I:$I,0))</f>
        <v>0.45454545454545453</v>
      </c>
      <c r="AK55" s="45">
        <f t="shared" si="31"/>
        <v>1.4615384615384615</v>
      </c>
      <c r="AL55" s="45">
        <f>INDEX(PUNT_SeasonAVG!Y:Y,MATCH($C55,PUNT_SeasonAVG!$I:$I,0))</f>
        <v>2</v>
      </c>
      <c r="AM55" s="44">
        <f>INDEX(PUNT_SeasonAVG!X:X,MATCH($C55,PUNT_SeasonAVG!$I:$I,0))</f>
        <v>0.73076923076923073</v>
      </c>
      <c r="AN55" s="45">
        <f>INDEX(PUNT_SeasonAVG!Q:Q,MATCH($C55,PUNT_SeasonAVG!$I:$I,0))</f>
        <v>1.6923076923076923</v>
      </c>
      <c r="AO55" s="45">
        <f>INDEX(PUNT_SeasonAVG!P:P,MATCH($C55,PUNT_SeasonAVG!$I:$I,0))</f>
        <v>11.615384615384615</v>
      </c>
      <c r="AP55" s="45">
        <f>INDEX(PUNT_SeasonAVG!R:R,MATCH($C55,PUNT_SeasonAVG!$I:$I,0))</f>
        <v>4.0769230769230766</v>
      </c>
      <c r="AQ55" s="45">
        <f>INDEX(PUNT_SeasonAVG!S:S,MATCH($C55,PUNT_SeasonAVG!$I:$I,0))</f>
        <v>1.8461538461538463</v>
      </c>
      <c r="AR55" s="45">
        <f>INDEX(PUNT_SeasonAVG!T:T,MATCH($C55,PUNT_SeasonAVG!$I:$I,0))</f>
        <v>0.76923076923076927</v>
      </c>
      <c r="AS55" s="45">
        <f>INDEX(PUNT_SeasonAVG!U:U,MATCH($C55,PUNT_SeasonAVG!$I:$I,0))</f>
        <v>7.6923076923076927E-2</v>
      </c>
      <c r="AT55" s="45">
        <f>INDEX(PUNT_SeasonAVG!Z:Z,MATCH($C55,PUNT_SeasonAVG!$I:$I,0))</f>
        <v>2.3076923076923075</v>
      </c>
    </row>
    <row r="56" spans="1:46" x14ac:dyDescent="0.3">
      <c r="A56" s="5">
        <v>14</v>
      </c>
      <c r="C56" s="3" t="s">
        <v>421</v>
      </c>
      <c r="D56" s="6">
        <f>COUNTIF(PUNT_SeasonAVG!I:I,Sheet2!C56)</f>
        <v>1</v>
      </c>
      <c r="E56" s="5" t="str">
        <f>INDEX(PUNT_SeasonAVG!K:K,MATCH(Sheet2!$C56,PUNT_SeasonAVG!$I:$I,0))</f>
        <v>SAC</v>
      </c>
      <c r="F56" s="5" t="str">
        <f>INDEX(PUNT_SeasonAVG!L:L,MATCH(Sheet2!$C56,PUNT_SeasonAVG!$I:$I,0))</f>
        <v>F</v>
      </c>
      <c r="H56" s="15">
        <f>INDEX(PUNT_SeasonAVG!C:C,MATCH(Sheet2!$C56,PUNT_SeasonAVG!$I:$I,0))</f>
        <v>73.7</v>
      </c>
      <c r="I56" s="5">
        <f>INDEX(PUNT_SeasonAVG!B:B,MATCH(Sheet2!$C56,PUNT_SeasonAVG!$I:$I,0))</f>
        <v>191</v>
      </c>
      <c r="J56" s="5">
        <f>INDEX(PUNT_L10gamesAVG!B:B,MATCH(Sheet2!$C56,PUNT_L10gamesAVG!$I:$I,0))</f>
        <v>196</v>
      </c>
      <c r="K56" s="5">
        <f>IFERROR(INDEX(PUNT_L5gamesAVG!B:B,MATCH(Sheet2!$C56,PUNT_L5gamesAVG!$I:$I,0)),"")</f>
        <v>203</v>
      </c>
      <c r="L56" s="34"/>
      <c r="T56" s="5">
        <f t="shared" si="27"/>
        <v>3</v>
      </c>
      <c r="U56" s="32"/>
      <c r="V56" s="11">
        <f>COUNTIFS('NBA Schedule'!$D:$D,Sheet2!$E56,'NBA Schedule'!$B:$B,Sheet2!V$23)+COUNTIFS('NBA Schedule'!$F:$F,Sheet2!$E56,'NBA Schedule'!$B:$B,Sheet2!V$23)</f>
        <v>0</v>
      </c>
      <c r="W56" s="19">
        <f>COUNTIFS('NBA Schedule'!$D:$D,Sheet2!$E56,'NBA Schedule'!$B:$B,Sheet2!W$23)+COUNTIFS('NBA Schedule'!$F:$F,Sheet2!$E56,'NBA Schedule'!$B:$B,Sheet2!W$23)</f>
        <v>1</v>
      </c>
      <c r="X56" s="19">
        <f>COUNTIFS('NBA Schedule'!$D:$D,Sheet2!$E56,'NBA Schedule'!$B:$B,Sheet2!X$23)+COUNTIFS('NBA Schedule'!$F:$F,Sheet2!$E56,'NBA Schedule'!$B:$B,Sheet2!X$23)</f>
        <v>0</v>
      </c>
      <c r="Y56" s="19">
        <f>COUNTIFS('NBA Schedule'!$D:$D,Sheet2!$E56,'NBA Schedule'!$B:$B,Sheet2!Y$23)+COUNTIFS('NBA Schedule'!$F:$F,Sheet2!$E56,'NBA Schedule'!$B:$B,Sheet2!Y$23)</f>
        <v>0</v>
      </c>
      <c r="Z56" s="19">
        <f>COUNTIFS('NBA Schedule'!$D:$D,Sheet2!$E56,'NBA Schedule'!$B:$B,Sheet2!Z$23)+COUNTIFS('NBA Schedule'!$F:$F,Sheet2!$E56,'NBA Schedule'!$B:$B,Sheet2!Z$23)</f>
        <v>1</v>
      </c>
      <c r="AA56" s="19">
        <f>COUNTIFS('NBA Schedule'!$D:$D,Sheet2!$E56,'NBA Schedule'!$B:$B,Sheet2!AA$23)+COUNTIFS('NBA Schedule'!$F:$F,Sheet2!$E56,'NBA Schedule'!$B:$B,Sheet2!AA$23)</f>
        <v>0</v>
      </c>
      <c r="AB56" s="20">
        <f>COUNTIFS('NBA Schedule'!$D:$D,Sheet2!$E56,'NBA Schedule'!$B:$B,Sheet2!AB$23)+COUNTIFS('NBA Schedule'!$F:$F,Sheet2!$E56,'NBA Schedule'!$B:$B,Sheet2!AB$23)</f>
        <v>1</v>
      </c>
      <c r="AC56" s="24">
        <f t="shared" si="32"/>
        <v>3</v>
      </c>
      <c r="AD56" s="11">
        <f t="shared" si="28"/>
        <v>1</v>
      </c>
      <c r="AE56" s="20">
        <f t="shared" si="29"/>
        <v>2</v>
      </c>
      <c r="AF56" s="41"/>
      <c r="AG56" s="45">
        <f>INDEX(PUNT_SeasonAVG!O:O,MATCH($C56,PUNT_SeasonAVG!$I:$I,0))</f>
        <v>27.7</v>
      </c>
      <c r="AH56" s="45">
        <f t="shared" si="30"/>
        <v>6</v>
      </c>
      <c r="AI56" s="45">
        <f>INDEX(PUNT_SeasonAVG!W:W,MATCH($C56,PUNT_SeasonAVG!$I:$I,0))</f>
        <v>16</v>
      </c>
      <c r="AJ56" s="44">
        <f>INDEX(PUNT_SeasonAVG!V:V,MATCH($C56,PUNT_SeasonAVG!$I:$I,0))</f>
        <v>0.375</v>
      </c>
      <c r="AK56" s="45">
        <f t="shared" si="31"/>
        <v>2</v>
      </c>
      <c r="AL56" s="45">
        <f>INDEX(PUNT_SeasonAVG!Y:Y,MATCH($C56,PUNT_SeasonAVG!$I:$I,0))</f>
        <v>4</v>
      </c>
      <c r="AM56" s="44">
        <f>INDEX(PUNT_SeasonAVG!X:X,MATCH($C56,PUNT_SeasonAVG!$I:$I,0))</f>
        <v>0.5</v>
      </c>
      <c r="AN56" s="45">
        <f>INDEX(PUNT_SeasonAVG!Q:Q,MATCH($C56,PUNT_SeasonAVG!$I:$I,0))</f>
        <v>0</v>
      </c>
      <c r="AO56" s="45">
        <f>INDEX(PUNT_SeasonAVG!P:P,MATCH($C56,PUNT_SeasonAVG!$I:$I,0))</f>
        <v>14</v>
      </c>
      <c r="AP56" s="45">
        <f>INDEX(PUNT_SeasonAVG!R:R,MATCH($C56,PUNT_SeasonAVG!$I:$I,0))</f>
        <v>10</v>
      </c>
      <c r="AQ56" s="45">
        <f>INDEX(PUNT_SeasonAVG!S:S,MATCH($C56,PUNT_SeasonAVG!$I:$I,0))</f>
        <v>0</v>
      </c>
      <c r="AR56" s="45">
        <f>INDEX(PUNT_SeasonAVG!T:T,MATCH($C56,PUNT_SeasonAVG!$I:$I,0))</f>
        <v>1</v>
      </c>
      <c r="AS56" s="45">
        <f>INDEX(PUNT_SeasonAVG!U:U,MATCH($C56,PUNT_SeasonAVG!$I:$I,0))</f>
        <v>1</v>
      </c>
      <c r="AT56" s="45">
        <f>INDEX(PUNT_SeasonAVG!Z:Z,MATCH($C56,PUNT_SeasonAVG!$I:$I,0))</f>
        <v>1</v>
      </c>
    </row>
    <row r="57" spans="1:46" x14ac:dyDescent="0.3">
      <c r="A57" s="5">
        <v>15</v>
      </c>
      <c r="C57" t="s">
        <v>430</v>
      </c>
      <c r="D57" s="6">
        <f>COUNTIF(PUNT_SeasonAVG!I:I,Sheet2!C57)</f>
        <v>1</v>
      </c>
      <c r="E57" s="5" t="str">
        <f>INDEX(PUNT_SeasonAVG!K:K,MATCH(Sheet2!$C57,PUNT_SeasonAVG!$I:$I,0))</f>
        <v>PHO</v>
      </c>
      <c r="F57" s="5" t="str">
        <f>INDEX(PUNT_SeasonAVG!L:L,MATCH(Sheet2!$C57,PUNT_SeasonAVG!$I:$I,0))</f>
        <v>F</v>
      </c>
      <c r="G57" s="5" t="s">
        <v>382</v>
      </c>
      <c r="H57" s="15">
        <f>INDEX(PUNT_SeasonAVG!C:C,MATCH(Sheet2!$C57,PUNT_SeasonAVG!$I:$I,0))</f>
        <v>138.6</v>
      </c>
      <c r="I57" s="5">
        <f>INDEX(PUNT_SeasonAVG!B:B,MATCH(Sheet2!$C57,PUNT_SeasonAVG!$I:$I,0))</f>
        <v>206</v>
      </c>
      <c r="J57" s="5">
        <f>INDEX(PUNT_L10gamesAVG!B:B,MATCH(Sheet2!$C57,PUNT_L10gamesAVG!$I:$I,0))</f>
        <v>201</v>
      </c>
      <c r="K57" s="5">
        <f>IFERROR(INDEX(PUNT_L5gamesAVG!B:B,MATCH(Sheet2!$C57,PUNT_L5gamesAVG!$I:$I,0)),"")</f>
        <v>271</v>
      </c>
      <c r="L57" s="34"/>
      <c r="T57" s="5">
        <f t="shared" si="27"/>
        <v>0</v>
      </c>
      <c r="U57" s="32"/>
      <c r="V57" s="21">
        <f>COUNTIFS('NBA Schedule'!$D:$D,Sheet2!$E57,'NBA Schedule'!$B:$B,Sheet2!V$23)+COUNTIFS('NBA Schedule'!$F:$F,Sheet2!$E57,'NBA Schedule'!$B:$B,Sheet2!V$23)</f>
        <v>1</v>
      </c>
      <c r="W57" s="22">
        <f>COUNTIFS('NBA Schedule'!$D:$D,Sheet2!$E57,'NBA Schedule'!$B:$B,Sheet2!W$23)+COUNTIFS('NBA Schedule'!$F:$F,Sheet2!$E57,'NBA Schedule'!$B:$B,Sheet2!W$23)</f>
        <v>1</v>
      </c>
      <c r="X57" s="22">
        <f>COUNTIFS('NBA Schedule'!$D:$D,Sheet2!$E57,'NBA Schedule'!$B:$B,Sheet2!X$23)+COUNTIFS('NBA Schedule'!$F:$F,Sheet2!$E57,'NBA Schedule'!$B:$B,Sheet2!X$23)</f>
        <v>0</v>
      </c>
      <c r="Y57" s="22">
        <f>COUNTIFS('NBA Schedule'!$D:$D,Sheet2!$E57,'NBA Schedule'!$B:$B,Sheet2!Y$23)+COUNTIFS('NBA Schedule'!$F:$F,Sheet2!$E57,'NBA Schedule'!$B:$B,Sheet2!Y$23)</f>
        <v>1</v>
      </c>
      <c r="Z57" s="22">
        <f>COUNTIFS('NBA Schedule'!$D:$D,Sheet2!$E57,'NBA Schedule'!$B:$B,Sheet2!Z$23)+COUNTIFS('NBA Schedule'!$F:$F,Sheet2!$E57,'NBA Schedule'!$B:$B,Sheet2!Z$23)</f>
        <v>0</v>
      </c>
      <c r="AA57" s="22">
        <f>COUNTIFS('NBA Schedule'!$D:$D,Sheet2!$E57,'NBA Schedule'!$B:$B,Sheet2!AA$23)+COUNTIFS('NBA Schedule'!$F:$F,Sheet2!$E57,'NBA Schedule'!$B:$B,Sheet2!AA$23)</f>
        <v>1</v>
      </c>
      <c r="AB57" s="23">
        <f>COUNTIFS('NBA Schedule'!$D:$D,Sheet2!$E57,'NBA Schedule'!$B:$B,Sheet2!AB$23)+COUNTIFS('NBA Schedule'!$F:$F,Sheet2!$E57,'NBA Schedule'!$B:$B,Sheet2!AB$23)</f>
        <v>1</v>
      </c>
      <c r="AC57" s="24">
        <f t="shared" si="32"/>
        <v>0</v>
      </c>
      <c r="AD57" s="21">
        <f t="shared" si="28"/>
        <v>3</v>
      </c>
      <c r="AE57" s="23">
        <f t="shared" si="29"/>
        <v>3</v>
      </c>
      <c r="AF57" s="41"/>
      <c r="AG57" s="45">
        <f>INDEX(PUNT_SeasonAVG!O:O,MATCH($C57,PUNT_SeasonAVG!$I:$I,0))</f>
        <v>24.677272727272726</v>
      </c>
      <c r="AH57" s="45">
        <f t="shared" si="30"/>
        <v>3.4545454545454546</v>
      </c>
      <c r="AI57" s="45">
        <f>INDEX(PUNT_SeasonAVG!W:W,MATCH($C57,PUNT_SeasonAVG!$I:$I,0))</f>
        <v>8.3636363636363633</v>
      </c>
      <c r="AJ57" s="44">
        <f>INDEX(PUNT_SeasonAVG!V:V,MATCH($C57,PUNT_SeasonAVG!$I:$I,0))</f>
        <v>0.41304347826086957</v>
      </c>
      <c r="AK57" s="45">
        <f t="shared" si="31"/>
        <v>2.8181818181818183</v>
      </c>
      <c r="AL57" s="45">
        <f>INDEX(PUNT_SeasonAVG!Y:Y,MATCH($C57,PUNT_SeasonAVG!$I:$I,0))</f>
        <v>4</v>
      </c>
      <c r="AM57" s="44">
        <f>INDEX(PUNT_SeasonAVG!X:X,MATCH($C57,PUNT_SeasonAVG!$I:$I,0))</f>
        <v>0.70454545454545459</v>
      </c>
      <c r="AN57" s="45">
        <f>INDEX(PUNT_SeasonAVG!Q:Q,MATCH($C57,PUNT_SeasonAVG!$I:$I,0))</f>
        <v>0.90909090909090906</v>
      </c>
      <c r="AO57" s="45">
        <f>INDEX(PUNT_SeasonAVG!P:P,MATCH($C57,PUNT_SeasonAVG!$I:$I,0))</f>
        <v>10.636363636363637</v>
      </c>
      <c r="AP57" s="45">
        <f>INDEX(PUNT_SeasonAVG!R:R,MATCH($C57,PUNT_SeasonAVG!$I:$I,0))</f>
        <v>6</v>
      </c>
      <c r="AQ57" s="45">
        <f>INDEX(PUNT_SeasonAVG!S:S,MATCH($C57,PUNT_SeasonAVG!$I:$I,0))</f>
        <v>2.3636363636363638</v>
      </c>
      <c r="AR57" s="45">
        <f>INDEX(PUNT_SeasonAVG!T:T,MATCH($C57,PUNT_SeasonAVG!$I:$I,0))</f>
        <v>0.36363636363636365</v>
      </c>
      <c r="AS57" s="45">
        <f>INDEX(PUNT_SeasonAVG!U:U,MATCH($C57,PUNT_SeasonAVG!$I:$I,0))</f>
        <v>0.36363636363636365</v>
      </c>
      <c r="AT57" s="45">
        <f>INDEX(PUNT_SeasonAVG!Z:Z,MATCH($C57,PUNT_SeasonAVG!$I:$I,0))</f>
        <v>1.4545454545454546</v>
      </c>
    </row>
    <row r="58" spans="1:46" x14ac:dyDescent="0.3">
      <c r="AC58" s="5"/>
    </row>
  </sheetData>
  <mergeCells count="20">
    <mergeCell ref="H41:H42"/>
    <mergeCell ref="I41:I42"/>
    <mergeCell ref="J41:J42"/>
    <mergeCell ref="K41:K42"/>
    <mergeCell ref="AF22:AF38"/>
    <mergeCell ref="AG22:AT22"/>
    <mergeCell ref="L40:L57"/>
    <mergeCell ref="M40:S40"/>
    <mergeCell ref="U40:U57"/>
    <mergeCell ref="V40:AE40"/>
    <mergeCell ref="AF40:AF57"/>
    <mergeCell ref="AG40:AT40"/>
    <mergeCell ref="V22:AE22"/>
    <mergeCell ref="U22:U38"/>
    <mergeCell ref="H23:H24"/>
    <mergeCell ref="K23:K24"/>
    <mergeCell ref="M22:S22"/>
    <mergeCell ref="I23:I24"/>
    <mergeCell ref="J23:J24"/>
    <mergeCell ref="L22:L38"/>
  </mergeCells>
  <conditionalFormatting sqref="C25:C38">
    <cfRule type="expression" dxfId="12" priority="16">
      <formula>$D25&lt;&gt;1</formula>
    </cfRule>
  </conditionalFormatting>
  <conditionalFormatting sqref="M23:S24">
    <cfRule type="expression" dxfId="11" priority="15">
      <formula>M$24=$C$21</formula>
    </cfRule>
  </conditionalFormatting>
  <conditionalFormatting sqref="V25:AB38">
    <cfRule type="expression" dxfId="10" priority="14">
      <formula>V25=0</formula>
    </cfRule>
  </conditionalFormatting>
  <conditionalFormatting sqref="AC25:AC38">
    <cfRule type="expression" dxfId="9" priority="12">
      <formula>AC25=0</formula>
    </cfRule>
    <cfRule type="colorScale" priority="13">
      <colorScale>
        <cfvo type="num" val="2"/>
        <cfvo type="num" val="3"/>
        <cfvo type="num" val="4"/>
        <color rgb="FFF8696B"/>
        <color rgb="FFFFEB84"/>
        <color rgb="FF63BE7B"/>
      </colorScale>
    </cfRule>
  </conditionalFormatting>
  <conditionalFormatting sqref="T23:T24">
    <cfRule type="expression" dxfId="8" priority="11">
      <formula>T$24=$C$21</formula>
    </cfRule>
  </conditionalFormatting>
  <conditionalFormatting sqref="C43:C57">
    <cfRule type="expression" dxfId="7" priority="10">
      <formula>$D43&lt;&gt;1</formula>
    </cfRule>
  </conditionalFormatting>
  <conditionalFormatting sqref="M41:S42">
    <cfRule type="expression" dxfId="6" priority="9">
      <formula>M$24=$C$21</formula>
    </cfRule>
  </conditionalFormatting>
  <conditionalFormatting sqref="V43:AB53 V55:AB57">
    <cfRule type="expression" dxfId="5" priority="8">
      <formula>V43=0</formula>
    </cfRule>
  </conditionalFormatting>
  <conditionalFormatting sqref="AC43:AC53 AC55:AC57">
    <cfRule type="expression" dxfId="4" priority="6">
      <formula>AC43=0</formula>
    </cfRule>
    <cfRule type="colorScale" priority="7">
      <colorScale>
        <cfvo type="num" val="2"/>
        <cfvo type="num" val="3"/>
        <cfvo type="num" val="4"/>
        <color rgb="FFF8696B"/>
        <color rgb="FFFFEB84"/>
        <color rgb="FF63BE7B"/>
      </colorScale>
    </cfRule>
  </conditionalFormatting>
  <conditionalFormatting sqref="T41:T42">
    <cfRule type="expression" dxfId="3" priority="5">
      <formula>T$24=$C$21</formula>
    </cfRule>
  </conditionalFormatting>
  <conditionalFormatting sqref="C54">
    <cfRule type="expression" dxfId="2" priority="4">
      <formula>$D54&lt;&gt;1</formula>
    </cfRule>
  </conditionalFormatting>
  <conditionalFormatting sqref="V54:AB54">
    <cfRule type="expression" dxfId="1" priority="3">
      <formula>V54=0</formula>
    </cfRule>
  </conditionalFormatting>
  <conditionalFormatting sqref="AC54">
    <cfRule type="expression" dxfId="0" priority="1">
      <formula>AC54=0</formula>
    </cfRule>
    <cfRule type="colorScale" priority="2">
      <colorScale>
        <cfvo type="num" val="2"/>
        <cfvo type="num" val="3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F8 F5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'Fantasy Schedule'!$A$2:$A$21</xm:f>
          </x14:formula1>
          <xm:sqref>M22:T22 M40:T40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0"/>
  <sheetViews>
    <sheetView workbookViewId="0">
      <pane ySplit="1" topLeftCell="A2" activePane="bottomLeft" state="frozen"/>
      <selection pane="bottomLeft" activeCell="A3" sqref="A3:E13"/>
    </sheetView>
  </sheetViews>
  <sheetFormatPr defaultColWidth="11.5546875" defaultRowHeight="14.4" x14ac:dyDescent="0.3"/>
  <cols>
    <col min="1" max="1" width="8.109375" bestFit="1" customWidth="1"/>
    <col min="2" max="2" width="21.6640625" bestFit="1" customWidth="1"/>
    <col min="3" max="3" width="5.6640625" bestFit="1" customWidth="1"/>
    <col min="4" max="4" width="15.6640625" bestFit="1" customWidth="1"/>
    <col min="5" max="5" width="20.109375" bestFit="1" customWidth="1"/>
    <col min="6" max="6" width="5" bestFit="1" customWidth="1"/>
    <col min="7" max="7" width="7.33203125" bestFit="1" customWidth="1"/>
    <col min="8" max="8" width="3.77734375" bestFit="1" customWidth="1"/>
    <col min="9" max="9" width="8.6640625" bestFit="1" customWidth="1"/>
    <col min="10" max="10" width="9.109375" bestFit="1" customWidth="1"/>
    <col min="11" max="11" width="20.77734375" bestFit="1" customWidth="1"/>
    <col min="12" max="12" width="5.109375" bestFit="1" customWidth="1"/>
    <col min="13" max="13" width="6.33203125" style="5" bestFit="1" customWidth="1"/>
    <col min="14" max="14" width="7.77734375" style="5" bestFit="1" customWidth="1"/>
    <col min="15" max="15" width="6.77734375" style="5" bestFit="1" customWidth="1"/>
  </cols>
  <sheetData>
    <row r="1" spans="1:15" x14ac:dyDescent="0.3">
      <c r="A1" t="s">
        <v>673</v>
      </c>
      <c r="B1" t="s">
        <v>674</v>
      </c>
      <c r="C1" t="s">
        <v>675</v>
      </c>
      <c r="D1" t="s">
        <v>676</v>
      </c>
      <c r="E1" t="s">
        <v>677</v>
      </c>
      <c r="F1" t="s">
        <v>678</v>
      </c>
      <c r="G1" t="s">
        <v>679</v>
      </c>
      <c r="H1" t="s">
        <v>680</v>
      </c>
      <c r="I1" t="s">
        <v>681</v>
      </c>
      <c r="J1" t="s">
        <v>682</v>
      </c>
      <c r="K1" t="s">
        <v>1681</v>
      </c>
      <c r="L1" t="s">
        <v>7</v>
      </c>
      <c r="M1" s="5" t="s">
        <v>1682</v>
      </c>
      <c r="N1" s="5" t="s">
        <v>1684</v>
      </c>
      <c r="O1" s="5" t="s">
        <v>1683</v>
      </c>
    </row>
    <row r="2" spans="1:15" x14ac:dyDescent="0.3">
      <c r="A2">
        <v>4563</v>
      </c>
      <c r="B2" t="s">
        <v>31</v>
      </c>
      <c r="C2" t="s">
        <v>689</v>
      </c>
      <c r="D2" t="s">
        <v>821</v>
      </c>
      <c r="E2" t="s">
        <v>354</v>
      </c>
      <c r="F2" t="s">
        <v>694</v>
      </c>
      <c r="G2">
        <v>13</v>
      </c>
      <c r="H2" t="s">
        <v>274</v>
      </c>
      <c r="I2" t="s">
        <v>274</v>
      </c>
      <c r="J2" t="s">
        <v>677</v>
      </c>
      <c r="K2" t="str">
        <f>INDEX(PUNT_SeasonAVG!I:I,MATCH($B2,PUNT_SeasonAVG!$I:$I,0))</f>
        <v>James Harden</v>
      </c>
      <c r="L2" t="str">
        <f>INDEX(PUNT_SeasonAVG!K:K,MATCH($B2,PUNT_SeasonAVG!$I:$I,0))</f>
        <v>HOU</v>
      </c>
      <c r="M2" s="5">
        <f>INDEX(PUNT_SeasonAVG!B:B,MATCH($B2,PUNT_SeasonAVG!$I:$I,0))</f>
        <v>1</v>
      </c>
      <c r="N2" s="5">
        <f>INDEX(PUNT_L10gamesAVG!B:B,MATCH($B2,PUNT_L10gamesAVG!$I:$I,0))</f>
        <v>1</v>
      </c>
      <c r="O2" s="5">
        <f>INDEX(PUNT_L5gamesAVG!B:B,MATCH($B2,PUNT_L5gamesAVG!$I:$I,0))</f>
        <v>1</v>
      </c>
    </row>
    <row r="3" spans="1:15" x14ac:dyDescent="0.3">
      <c r="A3">
        <v>4725</v>
      </c>
      <c r="B3" t="s">
        <v>34</v>
      </c>
      <c r="C3" t="s">
        <v>696</v>
      </c>
      <c r="D3" t="s">
        <v>855</v>
      </c>
      <c r="E3" t="s">
        <v>758</v>
      </c>
      <c r="F3" t="s">
        <v>35</v>
      </c>
      <c r="G3">
        <v>13</v>
      </c>
      <c r="H3" t="s">
        <v>275</v>
      </c>
      <c r="I3" t="s">
        <v>275</v>
      </c>
      <c r="J3" t="s">
        <v>677</v>
      </c>
      <c r="K3" t="str">
        <f>INDEX(PUNT_SeasonAVG!I:I,MATCH($B3,PUNT_SeasonAVG!$I:$I,0))</f>
        <v>Paul George</v>
      </c>
      <c r="L3" t="str">
        <f>INDEX(PUNT_SeasonAVG!K:K,MATCH($B3,PUNT_SeasonAVG!$I:$I,0))</f>
        <v>LAC</v>
      </c>
      <c r="M3" s="5">
        <f>INDEX(PUNT_SeasonAVG!B:B,MATCH($B3,PUNT_SeasonAVG!$I:$I,0))</f>
        <v>2</v>
      </c>
      <c r="N3" s="5">
        <f>INDEX(PUNT_L10gamesAVG!B:B,MATCH($B3,PUNT_L10gamesAVG!$I:$I,0))</f>
        <v>2</v>
      </c>
      <c r="O3" s="5">
        <f>INDEX(PUNT_L5gamesAVG!B:B,MATCH($B3,PUNT_L5gamesAVG!$I:$I,0))</f>
        <v>2</v>
      </c>
    </row>
    <row r="4" spans="1:15" x14ac:dyDescent="0.3">
      <c r="A4">
        <v>5012</v>
      </c>
      <c r="B4" t="s">
        <v>36</v>
      </c>
      <c r="C4" t="s">
        <v>720</v>
      </c>
      <c r="D4" t="s">
        <v>905</v>
      </c>
      <c r="E4" t="s">
        <v>349</v>
      </c>
      <c r="F4" t="s">
        <v>698</v>
      </c>
      <c r="G4">
        <v>0</v>
      </c>
      <c r="H4" t="s">
        <v>274</v>
      </c>
      <c r="I4" t="s">
        <v>274</v>
      </c>
      <c r="J4" t="s">
        <v>677</v>
      </c>
      <c r="K4" t="str">
        <f>INDEX(PUNT_SeasonAVG!I:I,MATCH($B4,PUNT_SeasonAVG!$I:$I,0))</f>
        <v>Damian Lillard</v>
      </c>
      <c r="L4" t="str">
        <f>INDEX(PUNT_SeasonAVG!K:K,MATCH($B4,PUNT_SeasonAVG!$I:$I,0))</f>
        <v>POR</v>
      </c>
      <c r="M4" s="5">
        <f>INDEX(PUNT_SeasonAVG!B:B,MATCH($B4,PUNT_SeasonAVG!$I:$I,0))</f>
        <v>3</v>
      </c>
      <c r="N4" s="5">
        <f>INDEX(PUNT_L10gamesAVG!B:B,MATCH($B4,PUNT_L10gamesAVG!$I:$I,0))</f>
        <v>3</v>
      </c>
      <c r="O4" s="5">
        <f>INDEX(PUNT_L5gamesAVG!B:B,MATCH($B4,PUNT_L5gamesAVG!$I:$I,0))</f>
        <v>4</v>
      </c>
    </row>
    <row r="5" spans="1:15" x14ac:dyDescent="0.3">
      <c r="A5">
        <v>6014</v>
      </c>
      <c r="B5" t="s">
        <v>38</v>
      </c>
      <c r="C5" t="s">
        <v>706</v>
      </c>
      <c r="D5" t="s">
        <v>1258</v>
      </c>
      <c r="E5" t="s">
        <v>337</v>
      </c>
      <c r="F5" t="s">
        <v>728</v>
      </c>
      <c r="G5">
        <v>77</v>
      </c>
      <c r="H5" t="s">
        <v>686</v>
      </c>
      <c r="I5" t="s">
        <v>274</v>
      </c>
      <c r="J5" t="s">
        <v>677</v>
      </c>
      <c r="K5" t="str">
        <f>INDEX(PUNT_SeasonAVG!I:I,MATCH($B5,PUNT_SeasonAVG!$I:$I,0))</f>
        <v>Luka Doncic</v>
      </c>
      <c r="L5" t="str">
        <f>INDEX(PUNT_SeasonAVG!K:K,MATCH($B5,PUNT_SeasonAVG!$I:$I,0))</f>
        <v>DAL</v>
      </c>
      <c r="M5" s="5">
        <f>INDEX(PUNT_SeasonAVG!B:B,MATCH($B5,PUNT_SeasonAVG!$I:$I,0))</f>
        <v>4</v>
      </c>
      <c r="N5" s="5">
        <f>INDEX(PUNT_L10gamesAVG!B:B,MATCH($B5,PUNT_L10gamesAVG!$I:$I,0))</f>
        <v>4</v>
      </c>
      <c r="O5" s="5">
        <f>INDEX(PUNT_L5gamesAVG!B:B,MATCH($B5,PUNT_L5gamesAVG!$I:$I,0))</f>
        <v>3</v>
      </c>
    </row>
    <row r="6" spans="1:15" x14ac:dyDescent="0.3">
      <c r="A6">
        <v>4896</v>
      </c>
      <c r="B6" t="s">
        <v>40</v>
      </c>
      <c r="C6" t="s">
        <v>714</v>
      </c>
      <c r="D6" t="s">
        <v>881</v>
      </c>
      <c r="E6" t="s">
        <v>758</v>
      </c>
      <c r="F6" t="s">
        <v>35</v>
      </c>
      <c r="G6">
        <v>2</v>
      </c>
      <c r="H6" t="s">
        <v>686</v>
      </c>
      <c r="I6" t="s">
        <v>274</v>
      </c>
      <c r="J6" t="s">
        <v>677</v>
      </c>
      <c r="K6" t="str">
        <f>INDEX(PUNT_SeasonAVG!I:I,MATCH($B6,PUNT_SeasonAVG!$I:$I,0))</f>
        <v>Kawhi Leonard</v>
      </c>
      <c r="L6" t="str">
        <f>INDEX(PUNT_SeasonAVG!K:K,MATCH($B6,PUNT_SeasonAVG!$I:$I,0))</f>
        <v>LAC</v>
      </c>
      <c r="M6" s="5">
        <f>INDEX(PUNT_SeasonAVG!B:B,MATCH($B6,PUNT_SeasonAVG!$I:$I,0))</f>
        <v>5</v>
      </c>
      <c r="N6" s="5">
        <f>INDEX(PUNT_L10gamesAVG!B:B,MATCH($B6,PUNT_L10gamesAVG!$I:$I,0))</f>
        <v>5</v>
      </c>
      <c r="O6" s="5">
        <f>INDEX(PUNT_L5gamesAVG!B:B,MATCH($B6,PUNT_L5gamesAVG!$I:$I,0))</f>
        <v>5</v>
      </c>
    </row>
    <row r="7" spans="1:15" x14ac:dyDescent="0.3">
      <c r="A7">
        <v>5007</v>
      </c>
      <c r="B7" t="s">
        <v>41</v>
      </c>
      <c r="C7" t="s">
        <v>732</v>
      </c>
      <c r="D7" t="s">
        <v>856</v>
      </c>
      <c r="E7" t="s">
        <v>317</v>
      </c>
      <c r="F7" t="s">
        <v>42</v>
      </c>
      <c r="G7">
        <v>3</v>
      </c>
      <c r="H7" t="s">
        <v>699</v>
      </c>
      <c r="I7" t="s">
        <v>275</v>
      </c>
      <c r="J7" t="s">
        <v>677</v>
      </c>
      <c r="K7" t="str">
        <f>INDEX(PUNT_SeasonAVG!I:I,MATCH($B7,PUNT_SeasonAVG!$I:$I,0))</f>
        <v>Anthony Davis</v>
      </c>
      <c r="L7" t="str">
        <f>INDEX(PUNT_SeasonAVG!K:K,MATCH($B7,PUNT_SeasonAVG!$I:$I,0))</f>
        <v>LAL</v>
      </c>
      <c r="M7" s="5">
        <f>INDEX(PUNT_SeasonAVG!B:B,MATCH($B7,PUNT_SeasonAVG!$I:$I,0))</f>
        <v>7</v>
      </c>
      <c r="N7" s="5">
        <f>INDEX(PUNT_L10gamesAVG!B:B,MATCH($B7,PUNT_L10gamesAVG!$I:$I,0))</f>
        <v>6</v>
      </c>
      <c r="O7" s="5">
        <f>INDEX(PUNT_L5gamesAVG!B:B,MATCH($B7,PUNT_L5gamesAVG!$I:$I,0))</f>
        <v>11</v>
      </c>
    </row>
    <row r="8" spans="1:15" x14ac:dyDescent="0.3">
      <c r="A8">
        <v>4890</v>
      </c>
      <c r="B8" t="s">
        <v>49</v>
      </c>
      <c r="C8" t="s">
        <v>714</v>
      </c>
      <c r="D8" t="s">
        <v>877</v>
      </c>
      <c r="E8" t="s">
        <v>335</v>
      </c>
      <c r="F8" t="s">
        <v>854</v>
      </c>
      <c r="G8">
        <v>8</v>
      </c>
      <c r="H8" t="s">
        <v>274</v>
      </c>
      <c r="I8" t="s">
        <v>274</v>
      </c>
      <c r="J8" t="s">
        <v>677</v>
      </c>
      <c r="K8" t="str">
        <f>INDEX(PUNT_SeasonAVG!I:I,MATCH($B8,PUNT_SeasonAVG!$I:$I,0))</f>
        <v>Kemba Walker</v>
      </c>
      <c r="L8" t="str">
        <f>INDEX(PUNT_SeasonAVG!K:K,MATCH($B8,PUNT_SeasonAVG!$I:$I,0))</f>
        <v>BOS</v>
      </c>
      <c r="M8" s="5">
        <f>INDEX(PUNT_SeasonAVG!B:B,MATCH($B8,PUNT_SeasonAVG!$I:$I,0))</f>
        <v>11</v>
      </c>
      <c r="N8" s="5">
        <f>INDEX(PUNT_L10gamesAVG!B:B,MATCH($B8,PUNT_L10gamesAVG!$I:$I,0))</f>
        <v>7</v>
      </c>
      <c r="O8" s="5">
        <f>INDEX(PUNT_L5gamesAVG!B:B,MATCH($B8,PUNT_L5gamesAVG!$I:$I,0))</f>
        <v>14</v>
      </c>
    </row>
    <row r="9" spans="1:15" x14ac:dyDescent="0.3">
      <c r="A9">
        <v>5432</v>
      </c>
      <c r="B9" t="s">
        <v>43</v>
      </c>
      <c r="C9" t="s">
        <v>714</v>
      </c>
      <c r="D9" t="s">
        <v>1017</v>
      </c>
      <c r="E9" t="s">
        <v>329</v>
      </c>
      <c r="F9" t="s">
        <v>811</v>
      </c>
      <c r="G9">
        <v>32</v>
      </c>
      <c r="H9" t="s">
        <v>45</v>
      </c>
      <c r="I9" t="s">
        <v>45</v>
      </c>
      <c r="J9" t="s">
        <v>677</v>
      </c>
      <c r="K9" t="str">
        <f>INDEX(PUNT_SeasonAVG!I:I,MATCH($B9,PUNT_SeasonAVG!$I:$I,0))</f>
        <v>Karl-Anthony Towns</v>
      </c>
      <c r="L9" t="str">
        <f>INDEX(PUNT_SeasonAVG!K:K,MATCH($B9,PUNT_SeasonAVG!$I:$I,0))</f>
        <v>MIN</v>
      </c>
      <c r="M9" s="5">
        <f>INDEX(PUNT_SeasonAVG!B:B,MATCH($B9,PUNT_SeasonAVG!$I:$I,0))</f>
        <v>6</v>
      </c>
      <c r="N9" s="5">
        <f>INDEX(PUNT_L10gamesAVG!B:B,MATCH($B9,PUNT_L10gamesAVG!$I:$I,0))</f>
        <v>8</v>
      </c>
      <c r="O9" s="5">
        <f>INDEX(PUNT_L5gamesAVG!B:B,MATCH($B9,PUNT_L5gamesAVG!$I:$I,0))</f>
        <v>6</v>
      </c>
    </row>
    <row r="10" spans="1:15" x14ac:dyDescent="0.3">
      <c r="A10">
        <v>4840</v>
      </c>
      <c r="B10" t="s">
        <v>46</v>
      </c>
      <c r="C10" t="s">
        <v>714</v>
      </c>
      <c r="D10" t="s">
        <v>872</v>
      </c>
      <c r="E10" t="s">
        <v>328</v>
      </c>
      <c r="F10" t="s">
        <v>781</v>
      </c>
      <c r="G10">
        <v>11</v>
      </c>
      <c r="H10" t="s">
        <v>274</v>
      </c>
      <c r="I10" t="s">
        <v>274</v>
      </c>
      <c r="J10" t="s">
        <v>677</v>
      </c>
      <c r="K10" t="str">
        <f>INDEX(PUNT_SeasonAVG!I:I,MATCH($B10,PUNT_SeasonAVG!$I:$I,0))</f>
        <v>Kyrie Irving</v>
      </c>
      <c r="L10" t="str">
        <f>INDEX(PUNT_SeasonAVG!K:K,MATCH($B10,PUNT_SeasonAVG!$I:$I,0))</f>
        <v>BKN</v>
      </c>
      <c r="M10" s="5">
        <f>INDEX(PUNT_SeasonAVG!B:B,MATCH($B10,PUNT_SeasonAVG!$I:$I,0))</f>
        <v>8</v>
      </c>
      <c r="N10" s="5">
        <f>INDEX(PUNT_L10gamesAVG!B:B,MATCH($B10,PUNT_L10gamesAVG!$I:$I,0))</f>
        <v>9</v>
      </c>
      <c r="O10" s="5">
        <f>INDEX(PUNT_L5gamesAVG!B:B,MATCH($B10,PUNT_L5gamesAVG!$I:$I,0))</f>
        <v>17</v>
      </c>
    </row>
    <row r="11" spans="1:15" x14ac:dyDescent="0.3">
      <c r="A11">
        <v>4912</v>
      </c>
      <c r="B11" t="s">
        <v>53</v>
      </c>
      <c r="C11" t="s">
        <v>689</v>
      </c>
      <c r="D11" t="s">
        <v>891</v>
      </c>
      <c r="E11" t="s">
        <v>331</v>
      </c>
      <c r="F11" t="s">
        <v>719</v>
      </c>
      <c r="G11">
        <v>22</v>
      </c>
      <c r="H11" t="s">
        <v>686</v>
      </c>
      <c r="I11" t="s">
        <v>274</v>
      </c>
      <c r="J11" t="s">
        <v>677</v>
      </c>
      <c r="K11" t="str">
        <f>INDEX(PUNT_SeasonAVG!I:I,MATCH($B11,PUNT_SeasonAVG!$I:$I,0))</f>
        <v>Jimmy Butler</v>
      </c>
      <c r="L11" t="str">
        <f>INDEX(PUNT_SeasonAVG!K:K,MATCH($B11,PUNT_SeasonAVG!$I:$I,0))</f>
        <v>MIA</v>
      </c>
      <c r="M11" s="5">
        <f>INDEX(PUNT_SeasonAVG!B:B,MATCH($B11,PUNT_SeasonAVG!$I:$I,0))</f>
        <v>10</v>
      </c>
      <c r="N11" s="5">
        <f>INDEX(PUNT_L10gamesAVG!B:B,MATCH($B11,PUNT_L10gamesAVG!$I:$I,0))</f>
        <v>10</v>
      </c>
      <c r="O11" s="5">
        <f>INDEX(PUNT_L5gamesAVG!B:B,MATCH($B11,PUNT_L5gamesAVG!$I:$I,0))</f>
        <v>16</v>
      </c>
    </row>
    <row r="12" spans="1:15" x14ac:dyDescent="0.3">
      <c r="A12">
        <v>5015</v>
      </c>
      <c r="B12" t="s">
        <v>55</v>
      </c>
      <c r="C12" t="s">
        <v>732</v>
      </c>
      <c r="D12" t="s">
        <v>908</v>
      </c>
      <c r="E12" t="s">
        <v>323</v>
      </c>
      <c r="F12" t="s">
        <v>702</v>
      </c>
      <c r="G12">
        <v>0</v>
      </c>
      <c r="H12" t="s">
        <v>699</v>
      </c>
      <c r="I12" t="s">
        <v>275</v>
      </c>
      <c r="J12" t="s">
        <v>677</v>
      </c>
      <c r="K12" t="str">
        <f>INDEX(PUNT_SeasonAVG!I:I,MATCH($B12,PUNT_SeasonAVG!$I:$I,0))</f>
        <v>Andre Drummond</v>
      </c>
      <c r="L12" t="str">
        <f>INDEX(PUNT_SeasonAVG!K:K,MATCH($B12,PUNT_SeasonAVG!$I:$I,0))</f>
        <v>DET</v>
      </c>
      <c r="M12" s="5">
        <f>INDEX(PUNT_SeasonAVG!B:B,MATCH($B12,PUNT_SeasonAVG!$I:$I,0))</f>
        <v>13</v>
      </c>
      <c r="N12" s="5">
        <f>INDEX(PUNT_L10gamesAVG!B:B,MATCH($B12,PUNT_L10gamesAVG!$I:$I,0))</f>
        <v>11</v>
      </c>
      <c r="O12" s="5">
        <f>INDEX(PUNT_L5gamesAVG!B:B,MATCH($B12,PUNT_L5gamesAVG!$I:$I,0))</f>
        <v>33</v>
      </c>
    </row>
    <row r="13" spans="1:15" x14ac:dyDescent="0.3">
      <c r="A13">
        <v>3704</v>
      </c>
      <c r="B13" t="s">
        <v>61</v>
      </c>
      <c r="C13" t="s">
        <v>706</v>
      </c>
      <c r="D13" t="s">
        <v>707</v>
      </c>
      <c r="E13" t="s">
        <v>317</v>
      </c>
      <c r="F13" t="s">
        <v>42</v>
      </c>
      <c r="G13">
        <v>23</v>
      </c>
      <c r="H13" t="s">
        <v>275</v>
      </c>
      <c r="I13" t="s">
        <v>275</v>
      </c>
      <c r="J13" t="s">
        <v>677</v>
      </c>
      <c r="K13" t="str">
        <f>INDEX(PUNT_SeasonAVG!I:I,MATCH($B13,PUNT_SeasonAVG!$I:$I,0))</f>
        <v>LeBron James</v>
      </c>
      <c r="L13" t="str">
        <f>INDEX(PUNT_SeasonAVG!K:K,MATCH($B13,PUNT_SeasonAVG!$I:$I,0))</f>
        <v>LAL</v>
      </c>
      <c r="M13" s="5">
        <f>INDEX(PUNT_SeasonAVG!B:B,MATCH($B13,PUNT_SeasonAVG!$I:$I,0))</f>
        <v>12</v>
      </c>
      <c r="N13" s="5">
        <f>INDEX(PUNT_L10gamesAVG!B:B,MATCH($B13,PUNT_L10gamesAVG!$I:$I,0))</f>
        <v>12</v>
      </c>
      <c r="O13" s="5">
        <f>INDEX(PUNT_L5gamesAVG!B:B,MATCH($B13,PUNT_L5gamesAVG!$I:$I,0))</f>
        <v>26</v>
      </c>
    </row>
    <row r="14" spans="1:15" x14ac:dyDescent="0.3">
      <c r="A14">
        <v>4622</v>
      </c>
      <c r="B14" t="s">
        <v>75</v>
      </c>
      <c r="C14" t="s">
        <v>689</v>
      </c>
      <c r="D14" t="s">
        <v>825</v>
      </c>
      <c r="E14" t="s">
        <v>314</v>
      </c>
      <c r="F14" t="s">
        <v>770</v>
      </c>
      <c r="G14">
        <v>11</v>
      </c>
      <c r="H14" t="s">
        <v>274</v>
      </c>
      <c r="I14" t="s">
        <v>274</v>
      </c>
      <c r="J14" t="s">
        <v>677</v>
      </c>
      <c r="K14" t="str">
        <f>INDEX(PUNT_SeasonAVG!I:I,MATCH($B14,PUNT_SeasonAVG!$I:$I,0))</f>
        <v>Jrue Holiday</v>
      </c>
      <c r="L14" t="str">
        <f>INDEX(PUNT_SeasonAVG!K:K,MATCH($B14,PUNT_SeasonAVG!$I:$I,0))</f>
        <v>NOR</v>
      </c>
      <c r="M14" s="5">
        <f>INDEX(PUNT_SeasonAVG!B:B,MATCH($B14,PUNT_SeasonAVG!$I:$I,0))</f>
        <v>19</v>
      </c>
      <c r="N14" s="5">
        <f>INDEX(PUNT_L10gamesAVG!B:B,MATCH($B14,PUNT_L10gamesAVG!$I:$I,0))</f>
        <v>13</v>
      </c>
      <c r="O14" s="5">
        <f>INDEX(PUNT_L5gamesAVG!B:B,MATCH($B14,PUNT_L5gamesAVG!$I:$I,0))</f>
        <v>8</v>
      </c>
    </row>
    <row r="15" spans="1:15" x14ac:dyDescent="0.3">
      <c r="A15">
        <v>6016</v>
      </c>
      <c r="B15" t="s">
        <v>51</v>
      </c>
      <c r="C15" t="s">
        <v>692</v>
      </c>
      <c r="D15" t="s">
        <v>789</v>
      </c>
      <c r="E15" t="s">
        <v>352</v>
      </c>
      <c r="F15" t="s">
        <v>685</v>
      </c>
      <c r="G15">
        <v>11</v>
      </c>
      <c r="H15" t="s">
        <v>274</v>
      </c>
      <c r="I15" t="s">
        <v>274</v>
      </c>
      <c r="J15" t="s">
        <v>677</v>
      </c>
      <c r="K15" t="str">
        <f>INDEX(PUNT_SeasonAVG!I:I,MATCH($B15,PUNT_SeasonAVG!$I:$I,0))</f>
        <v>Trae Young</v>
      </c>
      <c r="L15" t="str">
        <f>INDEX(PUNT_SeasonAVG!K:K,MATCH($B15,PUNT_SeasonAVG!$I:$I,0))</f>
        <v>ATL</v>
      </c>
      <c r="M15" s="5">
        <f>INDEX(PUNT_SeasonAVG!B:B,MATCH($B15,PUNT_SeasonAVG!$I:$I,0))</f>
        <v>9</v>
      </c>
      <c r="N15" s="5">
        <f>INDEX(PUNT_L10gamesAVG!B:B,MATCH($B15,PUNT_L10gamesAVG!$I:$I,0))</f>
        <v>14</v>
      </c>
      <c r="O15" s="5">
        <f>INDEX(PUNT_L5gamesAVG!B:B,MATCH($B15,PUNT_L5gamesAVG!$I:$I,0))</f>
        <v>7</v>
      </c>
    </row>
    <row r="16" spans="1:15" x14ac:dyDescent="0.3">
      <c r="A16">
        <v>5009</v>
      </c>
      <c r="B16" t="s">
        <v>65</v>
      </c>
      <c r="C16" t="s">
        <v>807</v>
      </c>
      <c r="D16" t="s">
        <v>902</v>
      </c>
      <c r="E16" t="s">
        <v>338</v>
      </c>
      <c r="F16" t="s">
        <v>754</v>
      </c>
      <c r="G16">
        <v>3</v>
      </c>
      <c r="H16" t="s">
        <v>274</v>
      </c>
      <c r="I16" t="s">
        <v>274</v>
      </c>
      <c r="J16" t="s">
        <v>677</v>
      </c>
      <c r="K16" t="str">
        <f>INDEX(PUNT_SeasonAVG!I:I,MATCH($B16,PUNT_SeasonAVG!$I:$I,0))</f>
        <v>Bradley Beal</v>
      </c>
      <c r="L16" t="str">
        <f>INDEX(PUNT_SeasonAVG!K:K,MATCH($B16,PUNT_SeasonAVG!$I:$I,0))</f>
        <v>WAS</v>
      </c>
      <c r="M16" s="5">
        <f>INDEX(PUNT_SeasonAVG!B:B,MATCH($B16,PUNT_SeasonAVG!$I:$I,0))</f>
        <v>15</v>
      </c>
      <c r="N16" s="5">
        <f>INDEX(PUNT_L10gamesAVG!B:B,MATCH($B16,PUNT_L10gamesAVG!$I:$I,0))</f>
        <v>15</v>
      </c>
      <c r="O16" s="5">
        <f>INDEX(PUNT_L5gamesAVG!B:B,MATCH($B16,PUNT_L5gamesAVG!$I:$I,0))</f>
        <v>15</v>
      </c>
    </row>
    <row r="17" spans="1:15" x14ac:dyDescent="0.3">
      <c r="A17">
        <v>4612</v>
      </c>
      <c r="B17" t="s">
        <v>59</v>
      </c>
      <c r="C17" t="s">
        <v>723</v>
      </c>
      <c r="D17" t="s">
        <v>823</v>
      </c>
      <c r="E17" t="s">
        <v>357</v>
      </c>
      <c r="F17" t="s">
        <v>725</v>
      </c>
      <c r="G17">
        <v>30</v>
      </c>
      <c r="H17" t="s">
        <v>274</v>
      </c>
      <c r="I17" t="s">
        <v>274</v>
      </c>
      <c r="J17" t="s">
        <v>677</v>
      </c>
      <c r="K17" t="str">
        <f>INDEX(PUNT_SeasonAVG!I:I,MATCH($B17,PUNT_SeasonAVG!$I:$I,0))</f>
        <v>Stephen Curry</v>
      </c>
      <c r="L17" t="str">
        <f>INDEX(PUNT_SeasonAVG!K:K,MATCH($B17,PUNT_SeasonAVG!$I:$I,0))</f>
        <v>GSW</v>
      </c>
      <c r="M17" s="5">
        <f>INDEX(PUNT_SeasonAVG!B:B,MATCH($B17,PUNT_SeasonAVG!$I:$I,0))</f>
        <v>14</v>
      </c>
      <c r="N17" s="5">
        <f>INDEX(PUNT_L10gamesAVG!B:B,MATCH($B17,PUNT_L10gamesAVG!$I:$I,0))</f>
        <v>16</v>
      </c>
      <c r="O17" s="5">
        <f>INDEX(PUNT_L5gamesAVG!B:B,MATCH($B17,PUNT_L5gamesAVG!$I:$I,0))</f>
        <v>19</v>
      </c>
    </row>
    <row r="18" spans="1:15" x14ac:dyDescent="0.3">
      <c r="A18">
        <v>4152</v>
      </c>
      <c r="B18" t="s">
        <v>62</v>
      </c>
      <c r="C18" t="s">
        <v>714</v>
      </c>
      <c r="D18" t="s">
        <v>773</v>
      </c>
      <c r="E18" t="s">
        <v>313</v>
      </c>
      <c r="F18" t="s">
        <v>774</v>
      </c>
      <c r="G18">
        <v>7</v>
      </c>
      <c r="H18" t="s">
        <v>274</v>
      </c>
      <c r="I18" t="s">
        <v>274</v>
      </c>
      <c r="J18" t="s">
        <v>677</v>
      </c>
      <c r="K18" t="str">
        <f>INDEX(PUNT_SeasonAVG!I:I,MATCH($B18,PUNT_SeasonAVG!$I:$I,0))</f>
        <v>Kyle Lowry</v>
      </c>
      <c r="L18" t="str">
        <f>INDEX(PUNT_SeasonAVG!K:K,MATCH($B18,PUNT_SeasonAVG!$I:$I,0))</f>
        <v>TOR</v>
      </c>
      <c r="M18" s="5">
        <f>INDEX(PUNT_SeasonAVG!B:B,MATCH($B18,PUNT_SeasonAVG!$I:$I,0))</f>
        <v>16</v>
      </c>
      <c r="N18" s="5">
        <f>INDEX(PUNT_L10gamesAVG!B:B,MATCH($B18,PUNT_L10gamesAVG!$I:$I,0))</f>
        <v>17</v>
      </c>
      <c r="O18" s="5">
        <f>INDEX(PUNT_L5gamesAVG!B:B,MATCH($B18,PUNT_L5gamesAVG!$I:$I,0))</f>
        <v>27</v>
      </c>
    </row>
    <row r="19" spans="1:15" x14ac:dyDescent="0.3">
      <c r="A19">
        <v>5958</v>
      </c>
      <c r="B19" t="s">
        <v>70</v>
      </c>
      <c r="C19" t="s">
        <v>720</v>
      </c>
      <c r="D19" t="s">
        <v>1256</v>
      </c>
      <c r="E19" t="s">
        <v>346</v>
      </c>
      <c r="F19" t="s">
        <v>691</v>
      </c>
      <c r="G19">
        <v>22</v>
      </c>
      <c r="H19" t="s">
        <v>45</v>
      </c>
      <c r="I19" t="s">
        <v>45</v>
      </c>
      <c r="J19" t="s">
        <v>677</v>
      </c>
      <c r="K19" t="str">
        <f>INDEX(PUNT_SeasonAVG!I:I,MATCH($B19,PUNT_SeasonAVG!$I:$I,0))</f>
        <v>Deandre Ayton</v>
      </c>
      <c r="L19" t="str">
        <f>INDEX(PUNT_SeasonAVG!K:K,MATCH($B19,PUNT_SeasonAVG!$I:$I,0))</f>
        <v>PHO</v>
      </c>
      <c r="M19" s="5">
        <f>INDEX(PUNT_SeasonAVG!B:B,MATCH($B19,PUNT_SeasonAVG!$I:$I,0))</f>
        <v>18</v>
      </c>
      <c r="N19" s="5">
        <f>INDEX(PUNT_L10gamesAVG!B:B,MATCH($B19,PUNT_L10gamesAVG!$I:$I,0))</f>
        <v>18</v>
      </c>
      <c r="O19" s="5">
        <f>INDEX(PUNT_L5gamesAVG!B:B,MATCH($B19,PUNT_L5gamesAVG!$I:$I,0))</f>
        <v>23</v>
      </c>
    </row>
    <row r="20" spans="1:15" x14ac:dyDescent="0.3">
      <c r="A20">
        <v>5294</v>
      </c>
      <c r="B20" t="s">
        <v>57</v>
      </c>
      <c r="C20" t="s">
        <v>689</v>
      </c>
      <c r="D20" t="s">
        <v>975</v>
      </c>
      <c r="E20" t="s">
        <v>334</v>
      </c>
      <c r="F20" t="s">
        <v>760</v>
      </c>
      <c r="G20">
        <v>21</v>
      </c>
      <c r="H20" t="s">
        <v>699</v>
      </c>
      <c r="I20" t="s">
        <v>275</v>
      </c>
      <c r="J20" t="s">
        <v>677</v>
      </c>
      <c r="K20" t="str">
        <f>INDEX(PUNT_SeasonAVG!I:I,MATCH($B20,PUNT_SeasonAVG!$I:$I,0))</f>
        <v>Joel Embiid</v>
      </c>
      <c r="L20" t="str">
        <f>INDEX(PUNT_SeasonAVG!K:K,MATCH($B20,PUNT_SeasonAVG!$I:$I,0))</f>
        <v>PHI</v>
      </c>
      <c r="M20" s="5">
        <f>INDEX(PUNT_SeasonAVG!B:B,MATCH($B20,PUNT_SeasonAVG!$I:$I,0))</f>
        <v>20</v>
      </c>
      <c r="N20" s="5">
        <f>INDEX(PUNT_L10gamesAVG!B:B,MATCH($B20,PUNT_L10gamesAVG!$I:$I,0))</f>
        <v>19</v>
      </c>
      <c r="O20" s="5">
        <f>INDEX(PUNT_L5gamesAVG!B:B,MATCH($B20,PUNT_L5gamesAVG!$I:$I,0))</f>
        <v>34</v>
      </c>
    </row>
    <row r="21" spans="1:15" x14ac:dyDescent="0.3">
      <c r="A21">
        <v>5727</v>
      </c>
      <c r="B21" t="s">
        <v>69</v>
      </c>
      <c r="C21" t="s">
        <v>275</v>
      </c>
      <c r="D21" t="s">
        <v>1133</v>
      </c>
      <c r="E21" t="s">
        <v>313</v>
      </c>
      <c r="F21" t="s">
        <v>774</v>
      </c>
      <c r="G21">
        <v>23</v>
      </c>
      <c r="H21" t="s">
        <v>274</v>
      </c>
      <c r="I21" t="s">
        <v>274</v>
      </c>
      <c r="J21" t="s">
        <v>677</v>
      </c>
      <c r="K21" t="str">
        <f>INDEX(PUNT_SeasonAVG!I:I,MATCH($B21,PUNT_SeasonAVG!$I:$I,0))</f>
        <v>Fred VanVleet</v>
      </c>
      <c r="L21" t="str">
        <f>INDEX(PUNT_SeasonAVG!K:K,MATCH($B21,PUNT_SeasonAVG!$I:$I,0))</f>
        <v>TOR</v>
      </c>
      <c r="M21" s="5">
        <f>INDEX(PUNT_SeasonAVG!B:B,MATCH($B21,PUNT_SeasonAVG!$I:$I,0))</f>
        <v>17</v>
      </c>
      <c r="N21" s="5">
        <f>INDEX(PUNT_L10gamesAVG!B:B,MATCH($B21,PUNT_L10gamesAVG!$I:$I,0))</f>
        <v>20</v>
      </c>
      <c r="O21" s="5">
        <f>INDEX(PUNT_L5gamesAVG!B:B,MATCH($B21,PUNT_L5gamesAVG!$I:$I,0))</f>
        <v>9</v>
      </c>
    </row>
    <row r="22" spans="1:15" x14ac:dyDescent="0.3">
      <c r="A22">
        <v>5185</v>
      </c>
      <c r="B22" t="s">
        <v>73</v>
      </c>
      <c r="C22" t="s">
        <v>274</v>
      </c>
      <c r="D22" t="s">
        <v>947</v>
      </c>
      <c r="E22" t="s">
        <v>355</v>
      </c>
      <c r="F22" t="s">
        <v>716</v>
      </c>
      <c r="G22">
        <v>34</v>
      </c>
      <c r="H22" t="s">
        <v>275</v>
      </c>
      <c r="I22" t="s">
        <v>275</v>
      </c>
      <c r="J22" t="s">
        <v>677</v>
      </c>
      <c r="K22" t="str">
        <f>INDEX(PUNT_SeasonAVG!I:I,MATCH($B22,PUNT_SeasonAVG!$I:$I,0))</f>
        <v>Giannis Antetokounmpo</v>
      </c>
      <c r="L22" t="str">
        <f>INDEX(PUNT_SeasonAVG!K:K,MATCH($B22,PUNT_SeasonAVG!$I:$I,0))</f>
        <v>MIL</v>
      </c>
      <c r="M22" s="5">
        <f>INDEX(PUNT_SeasonAVG!B:B,MATCH($B22,PUNT_SeasonAVG!$I:$I,0))</f>
        <v>21</v>
      </c>
      <c r="N22" s="5">
        <f>INDEX(PUNT_L10gamesAVG!B:B,MATCH($B22,PUNT_L10gamesAVG!$I:$I,0))</f>
        <v>21</v>
      </c>
      <c r="O22" s="5">
        <f>INDEX(PUNT_L5gamesAVG!B:B,MATCH($B22,PUNT_L5gamesAVG!$I:$I,0))</f>
        <v>12</v>
      </c>
    </row>
    <row r="23" spans="1:15" x14ac:dyDescent="0.3">
      <c r="A23">
        <v>5768</v>
      </c>
      <c r="B23" t="s">
        <v>80</v>
      </c>
      <c r="C23" t="s">
        <v>689</v>
      </c>
      <c r="D23" t="s">
        <v>1155</v>
      </c>
      <c r="E23" t="s">
        <v>325</v>
      </c>
      <c r="F23" t="s">
        <v>806</v>
      </c>
      <c r="G23">
        <v>1</v>
      </c>
      <c r="H23" t="s">
        <v>275</v>
      </c>
      <c r="I23" t="s">
        <v>275</v>
      </c>
      <c r="J23" t="s">
        <v>677</v>
      </c>
      <c r="K23" t="str">
        <f>INDEX(PUNT_SeasonAVG!I:I,MATCH($B23,PUNT_SeasonAVG!$I:$I,0))</f>
        <v>Jonathan Isaac</v>
      </c>
      <c r="L23" t="str">
        <f>INDEX(PUNT_SeasonAVG!K:K,MATCH($B23,PUNT_SeasonAVG!$I:$I,0))</f>
        <v>ORL</v>
      </c>
      <c r="M23" s="5">
        <f>INDEX(PUNT_SeasonAVG!B:B,MATCH($B23,PUNT_SeasonAVG!$I:$I,0))</f>
        <v>25</v>
      </c>
      <c r="N23" s="5">
        <f>INDEX(PUNT_L10gamesAVG!B:B,MATCH($B23,PUNT_L10gamesAVG!$I:$I,0))</f>
        <v>22</v>
      </c>
      <c r="O23" s="5">
        <f>INDEX(PUNT_L5gamesAVG!B:B,MATCH($B23,PUNT_L5gamesAVG!$I:$I,0))</f>
        <v>28</v>
      </c>
    </row>
    <row r="24" spans="1:15" x14ac:dyDescent="0.3">
      <c r="A24">
        <v>4897</v>
      </c>
      <c r="B24" t="s">
        <v>96</v>
      </c>
      <c r="C24" t="s">
        <v>704</v>
      </c>
      <c r="D24" t="s">
        <v>882</v>
      </c>
      <c r="E24" t="s">
        <v>325</v>
      </c>
      <c r="F24" t="s">
        <v>806</v>
      </c>
      <c r="G24">
        <v>9</v>
      </c>
      <c r="H24" t="s">
        <v>699</v>
      </c>
      <c r="I24" t="s">
        <v>275</v>
      </c>
      <c r="J24" t="s">
        <v>677</v>
      </c>
      <c r="K24" t="str">
        <f>INDEX(PUNT_SeasonAVG!I:I,MATCH($B24,PUNT_SeasonAVG!$I:$I,0))</f>
        <v>Nikola Vucevic</v>
      </c>
      <c r="L24" t="str">
        <f>INDEX(PUNT_SeasonAVG!K:K,MATCH($B24,PUNT_SeasonAVG!$I:$I,0))</f>
        <v>ORL</v>
      </c>
      <c r="M24" s="5">
        <f>INDEX(PUNT_SeasonAVG!B:B,MATCH($B24,PUNT_SeasonAVG!$I:$I,0))</f>
        <v>28</v>
      </c>
      <c r="N24" s="5">
        <f>INDEX(PUNT_L10gamesAVG!B:B,MATCH($B24,PUNT_L10gamesAVG!$I:$I,0))</f>
        <v>23</v>
      </c>
      <c r="O24" s="5">
        <f>INDEX(PUNT_L5gamesAVG!B:B,MATCH($B24,PUNT_L5gamesAVG!$I:$I,0))</f>
        <v>18</v>
      </c>
    </row>
    <row r="25" spans="1:15" x14ac:dyDescent="0.3">
      <c r="A25">
        <v>4391</v>
      </c>
      <c r="B25" t="s">
        <v>67</v>
      </c>
      <c r="C25" t="s">
        <v>714</v>
      </c>
      <c r="D25" t="s">
        <v>802</v>
      </c>
      <c r="E25" t="s">
        <v>326</v>
      </c>
      <c r="F25" t="s">
        <v>737</v>
      </c>
      <c r="G25">
        <v>0</v>
      </c>
      <c r="H25" t="s">
        <v>699</v>
      </c>
      <c r="I25" t="s">
        <v>275</v>
      </c>
      <c r="J25" t="s">
        <v>677</v>
      </c>
      <c r="K25" t="str">
        <f>INDEX(PUNT_SeasonAVG!I:I,MATCH($B25,PUNT_SeasonAVG!$I:$I,0))</f>
        <v>Kevin Love</v>
      </c>
      <c r="L25" t="str">
        <f>INDEX(PUNT_SeasonAVG!K:K,MATCH($B25,PUNT_SeasonAVG!$I:$I,0))</f>
        <v>CLE</v>
      </c>
      <c r="M25" s="5">
        <f>INDEX(PUNT_SeasonAVG!B:B,MATCH($B25,PUNT_SeasonAVG!$I:$I,0))</f>
        <v>22</v>
      </c>
      <c r="N25" s="5">
        <f>INDEX(PUNT_L10gamesAVG!B:B,MATCH($B25,PUNT_L10gamesAVG!$I:$I,0))</f>
        <v>24</v>
      </c>
      <c r="O25" s="5">
        <f>INDEX(PUNT_L5gamesAVG!B:B,MATCH($B25,PUNT_L5gamesAVG!$I:$I,0))</f>
        <v>52</v>
      </c>
    </row>
    <row r="26" spans="1:15" x14ac:dyDescent="0.3">
      <c r="A26">
        <v>5473</v>
      </c>
      <c r="B26" t="s">
        <v>85</v>
      </c>
      <c r="C26" t="s">
        <v>720</v>
      </c>
      <c r="D26" t="s">
        <v>861</v>
      </c>
      <c r="E26" t="s">
        <v>346</v>
      </c>
      <c r="F26" t="s">
        <v>691</v>
      </c>
      <c r="G26">
        <v>1</v>
      </c>
      <c r="H26" t="s">
        <v>274</v>
      </c>
      <c r="I26" t="s">
        <v>274</v>
      </c>
      <c r="J26" t="s">
        <v>677</v>
      </c>
      <c r="K26" t="str">
        <f>INDEX(PUNT_SeasonAVG!I:I,MATCH($B26,PUNT_SeasonAVG!$I:$I,0))</f>
        <v>Devin Booker</v>
      </c>
      <c r="L26" t="str">
        <f>INDEX(PUNT_SeasonAVG!K:K,MATCH($B26,PUNT_SeasonAVG!$I:$I,0))</f>
        <v>PHO</v>
      </c>
      <c r="M26" s="5">
        <f>INDEX(PUNT_SeasonAVG!B:B,MATCH($B26,PUNT_SeasonAVG!$I:$I,0))</f>
        <v>27</v>
      </c>
      <c r="N26" s="5">
        <f>INDEX(PUNT_L10gamesAVG!B:B,MATCH($B26,PUNT_L10gamesAVG!$I:$I,0))</f>
        <v>25</v>
      </c>
      <c r="O26" s="5">
        <f>INDEX(PUNT_L5gamesAVG!B:B,MATCH($B26,PUNT_L5gamesAVG!$I:$I,0))</f>
        <v>24</v>
      </c>
    </row>
    <row r="27" spans="1:15" x14ac:dyDescent="0.3">
      <c r="A27">
        <v>3930</v>
      </c>
      <c r="B27" t="s">
        <v>97</v>
      </c>
      <c r="C27" t="s">
        <v>45</v>
      </c>
      <c r="D27" t="s">
        <v>745</v>
      </c>
      <c r="E27" t="s">
        <v>344</v>
      </c>
      <c r="F27" t="s">
        <v>98</v>
      </c>
      <c r="G27">
        <v>3</v>
      </c>
      <c r="H27" t="s">
        <v>274</v>
      </c>
      <c r="I27" t="s">
        <v>274</v>
      </c>
      <c r="J27" t="s">
        <v>677</v>
      </c>
      <c r="K27" t="str">
        <f>INDEX(PUNT_SeasonAVG!I:I,MATCH($B27,PUNT_SeasonAVG!$I:$I,0))</f>
        <v>Chris Paul</v>
      </c>
      <c r="L27" t="str">
        <f>INDEX(PUNT_SeasonAVG!K:K,MATCH($B27,PUNT_SeasonAVG!$I:$I,0))</f>
        <v>OKC</v>
      </c>
      <c r="M27" s="5">
        <f>INDEX(PUNT_SeasonAVG!B:B,MATCH($B27,PUNT_SeasonAVG!$I:$I,0))</f>
        <v>38</v>
      </c>
      <c r="N27" s="5">
        <f>INDEX(PUNT_L10gamesAVG!B:B,MATCH($B27,PUNT_L10gamesAVG!$I:$I,0))</f>
        <v>26</v>
      </c>
      <c r="O27" s="5">
        <f>INDEX(PUNT_L5gamesAVG!B:B,MATCH($B27,PUNT_L5gamesAVG!$I:$I,0))</f>
        <v>32</v>
      </c>
    </row>
    <row r="28" spans="1:15" x14ac:dyDescent="0.3">
      <c r="A28">
        <v>5667</v>
      </c>
      <c r="B28" t="s">
        <v>77</v>
      </c>
      <c r="C28" t="s">
        <v>742</v>
      </c>
      <c r="D28" t="s">
        <v>1098</v>
      </c>
      <c r="E28" t="s">
        <v>322</v>
      </c>
      <c r="F28" t="s">
        <v>862</v>
      </c>
      <c r="G28">
        <v>7</v>
      </c>
      <c r="H28" t="s">
        <v>274</v>
      </c>
      <c r="I28" t="s">
        <v>274</v>
      </c>
      <c r="J28" t="s">
        <v>677</v>
      </c>
      <c r="K28" t="str">
        <f>INDEX(PUNT_SeasonAVG!I:I,MATCH($B28,PUNT_SeasonAVG!$I:$I,0))</f>
        <v>Malcolm Brogdon</v>
      </c>
      <c r="L28" t="str">
        <f>INDEX(PUNT_SeasonAVG!K:K,MATCH($B28,PUNT_SeasonAVG!$I:$I,0))</f>
        <v>IND</v>
      </c>
      <c r="M28" s="5">
        <f>INDEX(PUNT_SeasonAVG!B:B,MATCH($B28,PUNT_SeasonAVG!$I:$I,0))</f>
        <v>23</v>
      </c>
      <c r="N28" s="5">
        <f>INDEX(PUNT_L10gamesAVG!B:B,MATCH($B28,PUNT_L10gamesAVG!$I:$I,0))</f>
        <v>27</v>
      </c>
      <c r="O28" s="5">
        <f>INDEX(PUNT_L5gamesAVG!B:B,MATCH($B28,PUNT_L5gamesAVG!$I:$I,0))</f>
        <v>100</v>
      </c>
    </row>
    <row r="29" spans="1:15" x14ac:dyDescent="0.3">
      <c r="A29">
        <v>4610</v>
      </c>
      <c r="B29" t="s">
        <v>88</v>
      </c>
      <c r="C29" t="s">
        <v>747</v>
      </c>
      <c r="D29" t="s">
        <v>822</v>
      </c>
      <c r="E29" t="s">
        <v>346</v>
      </c>
      <c r="F29" t="s">
        <v>691</v>
      </c>
      <c r="G29">
        <v>11</v>
      </c>
      <c r="H29" t="s">
        <v>274</v>
      </c>
      <c r="I29" t="s">
        <v>274</v>
      </c>
      <c r="J29" t="s">
        <v>677</v>
      </c>
      <c r="K29" t="str">
        <f>INDEX(PUNT_SeasonAVG!I:I,MATCH($B29,PUNT_SeasonAVG!$I:$I,0))</f>
        <v>Ricky Rubio</v>
      </c>
      <c r="L29" t="str">
        <f>INDEX(PUNT_SeasonAVG!K:K,MATCH($B29,PUNT_SeasonAVG!$I:$I,0))</f>
        <v>PHO</v>
      </c>
      <c r="M29" s="5">
        <f>INDEX(PUNT_SeasonAVG!B:B,MATCH($B29,PUNT_SeasonAVG!$I:$I,0))</f>
        <v>30</v>
      </c>
      <c r="N29" s="5">
        <f>INDEX(PUNT_L10gamesAVG!B:B,MATCH($B29,PUNT_L10gamesAVG!$I:$I,0))</f>
        <v>28</v>
      </c>
      <c r="O29" s="5">
        <f>INDEX(PUNT_L5gamesAVG!B:B,MATCH($B29,PUNT_L5gamesAVG!$I:$I,0))</f>
        <v>38</v>
      </c>
    </row>
    <row r="30" spans="1:15" x14ac:dyDescent="0.3">
      <c r="A30">
        <v>5292</v>
      </c>
      <c r="B30" t="s">
        <v>103</v>
      </c>
      <c r="C30" t="s">
        <v>732</v>
      </c>
      <c r="D30" t="s">
        <v>973</v>
      </c>
      <c r="E30" t="s">
        <v>329</v>
      </c>
      <c r="F30" t="s">
        <v>811</v>
      </c>
      <c r="G30">
        <v>22</v>
      </c>
      <c r="H30" t="s">
        <v>686</v>
      </c>
      <c r="I30" t="s">
        <v>274</v>
      </c>
      <c r="J30" t="s">
        <v>677</v>
      </c>
      <c r="K30" t="str">
        <f>INDEX(PUNT_SeasonAVG!I:I,MATCH($B30,PUNT_SeasonAVG!$I:$I,0))</f>
        <v>Andrew Wiggins</v>
      </c>
      <c r="L30" t="str">
        <f>INDEX(PUNT_SeasonAVG!K:K,MATCH($B30,PUNT_SeasonAVG!$I:$I,0))</f>
        <v>MIN</v>
      </c>
      <c r="M30" s="5">
        <f>INDEX(PUNT_SeasonAVG!B:B,MATCH($B30,PUNT_SeasonAVG!$I:$I,0))</f>
        <v>43</v>
      </c>
      <c r="N30" s="5">
        <f>INDEX(PUNT_L10gamesAVG!B:B,MATCH($B30,PUNT_L10gamesAVG!$I:$I,0))</f>
        <v>29</v>
      </c>
      <c r="O30" s="5">
        <f>INDEX(PUNT_L5gamesAVG!B:B,MATCH($B30,PUNT_L5gamesAVG!$I:$I,0))</f>
        <v>21</v>
      </c>
    </row>
    <row r="31" spans="1:15" x14ac:dyDescent="0.3">
      <c r="A31">
        <v>5658</v>
      </c>
      <c r="B31" t="s">
        <v>79</v>
      </c>
      <c r="C31" t="s">
        <v>696</v>
      </c>
      <c r="D31" t="s">
        <v>1091</v>
      </c>
      <c r="E31" t="s">
        <v>313</v>
      </c>
      <c r="F31" t="s">
        <v>774</v>
      </c>
      <c r="G31">
        <v>43</v>
      </c>
      <c r="H31" t="s">
        <v>275</v>
      </c>
      <c r="I31" t="s">
        <v>275</v>
      </c>
      <c r="J31" t="s">
        <v>677</v>
      </c>
      <c r="K31" t="str">
        <f>INDEX(PUNT_SeasonAVG!I:I,MATCH($B31,PUNT_SeasonAVG!$I:$I,0))</f>
        <v>Pascal Siakam</v>
      </c>
      <c r="L31" t="str">
        <f>INDEX(PUNT_SeasonAVG!K:K,MATCH($B31,PUNT_SeasonAVG!$I:$I,0))</f>
        <v>TOR</v>
      </c>
      <c r="M31" s="5">
        <f>INDEX(PUNT_SeasonAVG!B:B,MATCH($B31,PUNT_SeasonAVG!$I:$I,0))</f>
        <v>24</v>
      </c>
      <c r="N31" s="5">
        <f>INDEX(PUNT_L10gamesAVG!B:B,MATCH($B31,PUNT_L10gamesAVG!$I:$I,0))</f>
        <v>30</v>
      </c>
      <c r="O31" s="5">
        <f>INDEX(PUNT_L5gamesAVG!B:B,MATCH($B31,PUNT_L5gamesAVG!$I:$I,0))</f>
        <v>39</v>
      </c>
    </row>
    <row r="32" spans="1:15" x14ac:dyDescent="0.3">
      <c r="A32">
        <v>5324</v>
      </c>
      <c r="B32" t="s">
        <v>91</v>
      </c>
      <c r="C32" t="s">
        <v>712</v>
      </c>
      <c r="D32" t="s">
        <v>984</v>
      </c>
      <c r="E32" t="s">
        <v>320</v>
      </c>
      <c r="F32" t="s">
        <v>710</v>
      </c>
      <c r="G32">
        <v>8</v>
      </c>
      <c r="H32" t="s">
        <v>274</v>
      </c>
      <c r="I32" t="s">
        <v>274</v>
      </c>
      <c r="J32" t="s">
        <v>677</v>
      </c>
      <c r="K32" t="str">
        <f>INDEX(PUNT_SeasonAVG!I:I,MATCH($B32,PUNT_SeasonAVG!$I:$I,0))</f>
        <v>Zach LaVine</v>
      </c>
      <c r="L32" t="str">
        <f>INDEX(PUNT_SeasonAVG!K:K,MATCH($B32,PUNT_SeasonAVG!$I:$I,0))</f>
        <v>CHI</v>
      </c>
      <c r="M32" s="5">
        <f>INDEX(PUNT_SeasonAVG!B:B,MATCH($B32,PUNT_SeasonAVG!$I:$I,0))</f>
        <v>32</v>
      </c>
      <c r="N32" s="5">
        <f>INDEX(PUNT_L10gamesAVG!B:B,MATCH($B32,PUNT_L10gamesAVG!$I:$I,0))</f>
        <v>31</v>
      </c>
      <c r="O32" s="5">
        <f>INDEX(PUNT_L5gamesAVG!B:B,MATCH($B32,PUNT_L5gamesAVG!$I:$I,0))</f>
        <v>25</v>
      </c>
    </row>
    <row r="33" spans="1:15" x14ac:dyDescent="0.3">
      <c r="A33">
        <v>5601</v>
      </c>
      <c r="B33" t="s">
        <v>93</v>
      </c>
      <c r="C33" t="s">
        <v>807</v>
      </c>
      <c r="D33" t="s">
        <v>1067</v>
      </c>
      <c r="E33" t="s">
        <v>314</v>
      </c>
      <c r="F33" t="s">
        <v>770</v>
      </c>
      <c r="G33">
        <v>14</v>
      </c>
      <c r="H33" t="s">
        <v>686</v>
      </c>
      <c r="I33" t="s">
        <v>274</v>
      </c>
      <c r="J33" t="s">
        <v>677</v>
      </c>
      <c r="K33" t="str">
        <f>INDEX(PUNT_SeasonAVG!I:I,MATCH($B33,PUNT_SeasonAVG!$I:$I,0))</f>
        <v>Brandon Ingram</v>
      </c>
      <c r="L33" t="str">
        <f>INDEX(PUNT_SeasonAVG!K:K,MATCH($B33,PUNT_SeasonAVG!$I:$I,0))</f>
        <v>NOR</v>
      </c>
      <c r="M33" s="5">
        <f>INDEX(PUNT_SeasonAVG!B:B,MATCH($B33,PUNT_SeasonAVG!$I:$I,0))</f>
        <v>33</v>
      </c>
      <c r="N33" s="5">
        <f>INDEX(PUNT_L10gamesAVG!B:B,MATCH($B33,PUNT_L10gamesAVG!$I:$I,0))</f>
        <v>32</v>
      </c>
      <c r="O33" s="5">
        <f>INDEX(PUNT_L5gamesAVG!B:B,MATCH($B33,PUNT_L5gamesAVG!$I:$I,0))</f>
        <v>94</v>
      </c>
    </row>
    <row r="34" spans="1:15" x14ac:dyDescent="0.3">
      <c r="A34">
        <v>5826</v>
      </c>
      <c r="B34" t="s">
        <v>83</v>
      </c>
      <c r="C34" t="s">
        <v>720</v>
      </c>
      <c r="D34" t="s">
        <v>1162</v>
      </c>
      <c r="E34" t="s">
        <v>343</v>
      </c>
      <c r="F34" t="s">
        <v>784</v>
      </c>
      <c r="G34">
        <v>45</v>
      </c>
      <c r="H34" t="s">
        <v>274</v>
      </c>
      <c r="I34" t="s">
        <v>274</v>
      </c>
      <c r="J34" t="s">
        <v>677</v>
      </c>
      <c r="K34" t="str">
        <f>INDEX(PUNT_SeasonAVG!I:I,MATCH($B34,PUNT_SeasonAVG!$I:$I,0))</f>
        <v>Donovan Mitchell</v>
      </c>
      <c r="L34" t="str">
        <f>INDEX(PUNT_SeasonAVG!K:K,MATCH($B34,PUNT_SeasonAVG!$I:$I,0))</f>
        <v>UTA</v>
      </c>
      <c r="M34" s="5">
        <f>INDEX(PUNT_SeasonAVG!B:B,MATCH($B34,PUNT_SeasonAVG!$I:$I,0))</f>
        <v>26</v>
      </c>
      <c r="N34" s="5">
        <f>INDEX(PUNT_L10gamesAVG!B:B,MATCH($B34,PUNT_L10gamesAVG!$I:$I,0))</f>
        <v>33</v>
      </c>
      <c r="O34" s="5">
        <f>INDEX(PUNT_L5gamesAVG!B:B,MATCH($B34,PUNT_L5gamesAVG!$I:$I,0))</f>
        <v>31</v>
      </c>
    </row>
    <row r="35" spans="1:15" x14ac:dyDescent="0.3">
      <c r="A35">
        <v>5433</v>
      </c>
      <c r="B35" t="s">
        <v>94</v>
      </c>
      <c r="C35" t="s">
        <v>720</v>
      </c>
      <c r="D35" t="s">
        <v>1018</v>
      </c>
      <c r="E35" t="s">
        <v>357</v>
      </c>
      <c r="F35" t="s">
        <v>725</v>
      </c>
      <c r="G35">
        <v>0</v>
      </c>
      <c r="H35" t="s">
        <v>274</v>
      </c>
      <c r="I35" t="s">
        <v>274</v>
      </c>
      <c r="J35" t="s">
        <v>677</v>
      </c>
      <c r="K35" t="str">
        <f>INDEX(PUNT_SeasonAVG!I:I,MATCH($B35,PUNT_SeasonAVG!$I:$I,0))</f>
        <v>D'Angelo Russell</v>
      </c>
      <c r="L35" t="str">
        <f>INDEX(PUNT_SeasonAVG!K:K,MATCH($B35,PUNT_SeasonAVG!$I:$I,0))</f>
        <v>GSW</v>
      </c>
      <c r="M35" s="5">
        <f>INDEX(PUNT_SeasonAVG!B:B,MATCH($B35,PUNT_SeasonAVG!$I:$I,0))</f>
        <v>34</v>
      </c>
      <c r="N35" s="5">
        <f>INDEX(PUNT_L10gamesAVG!B:B,MATCH($B35,PUNT_L10gamesAVG!$I:$I,0))</f>
        <v>34</v>
      </c>
      <c r="O35" s="5">
        <f>INDEX(PUNT_L5gamesAVG!B:B,MATCH($B35,PUNT_L5gamesAVG!$I:$I,0))</f>
        <v>10</v>
      </c>
    </row>
    <row r="36" spans="1:15" x14ac:dyDescent="0.3">
      <c r="A36">
        <v>6045</v>
      </c>
      <c r="B36" t="s">
        <v>99</v>
      </c>
      <c r="C36" t="s">
        <v>720</v>
      </c>
      <c r="D36" t="s">
        <v>1056</v>
      </c>
      <c r="E36" t="s">
        <v>319</v>
      </c>
      <c r="F36" t="s">
        <v>744</v>
      </c>
      <c r="G36">
        <v>4</v>
      </c>
      <c r="H36" t="s">
        <v>274</v>
      </c>
      <c r="I36" t="s">
        <v>274</v>
      </c>
      <c r="J36" t="s">
        <v>677</v>
      </c>
      <c r="K36" t="str">
        <f>INDEX(PUNT_SeasonAVG!I:I,MATCH($B36,PUNT_SeasonAVG!$I:$I,0))</f>
        <v>Devonte' Graham</v>
      </c>
      <c r="L36" t="str">
        <f>INDEX(PUNT_SeasonAVG!K:K,MATCH($B36,PUNT_SeasonAVG!$I:$I,0))</f>
        <v>CHA</v>
      </c>
      <c r="M36" s="5">
        <f>INDEX(PUNT_SeasonAVG!B:B,MATCH($B36,PUNT_SeasonAVG!$I:$I,0))</f>
        <v>40</v>
      </c>
      <c r="N36" s="5">
        <f>INDEX(PUNT_L10gamesAVG!B:B,MATCH($B36,PUNT_L10gamesAVG!$I:$I,0))</f>
        <v>35</v>
      </c>
      <c r="O36" s="5">
        <f>INDEX(PUNT_L5gamesAVG!B:B,MATCH($B36,PUNT_L5gamesAVG!$I:$I,0))</f>
        <v>35</v>
      </c>
    </row>
    <row r="37" spans="1:15" x14ac:dyDescent="0.3">
      <c r="A37">
        <v>5832</v>
      </c>
      <c r="B37" t="s">
        <v>95</v>
      </c>
      <c r="C37" t="s">
        <v>689</v>
      </c>
      <c r="D37" t="s">
        <v>1159</v>
      </c>
      <c r="E37" t="s">
        <v>352</v>
      </c>
      <c r="F37" t="s">
        <v>685</v>
      </c>
      <c r="G37">
        <v>20</v>
      </c>
      <c r="H37" t="s">
        <v>699</v>
      </c>
      <c r="I37" t="s">
        <v>275</v>
      </c>
      <c r="J37" t="s">
        <v>677</v>
      </c>
      <c r="K37" t="str">
        <f>INDEX(PUNT_SeasonAVG!I:I,MATCH($B37,PUNT_SeasonAVG!$I:$I,0))</f>
        <v>John Collins</v>
      </c>
      <c r="L37" t="str">
        <f>INDEX(PUNT_SeasonAVG!K:K,MATCH($B37,PUNT_SeasonAVG!$I:$I,0))</f>
        <v>ATL</v>
      </c>
      <c r="M37" s="5">
        <f>INDEX(PUNT_SeasonAVG!B:B,MATCH($B37,PUNT_SeasonAVG!$I:$I,0))</f>
        <v>35</v>
      </c>
      <c r="N37" s="5">
        <f>INDEX(PUNT_L10gamesAVG!B:B,MATCH($B37,PUNT_L10gamesAVG!$I:$I,0))</f>
        <v>36</v>
      </c>
      <c r="O37" s="5">
        <f>INDEX(PUNT_L5gamesAVG!B:B,MATCH($B37,PUNT_L5gamesAVG!$I:$I,0))</f>
        <v>43</v>
      </c>
    </row>
    <row r="38" spans="1:15" x14ac:dyDescent="0.3">
      <c r="A38">
        <v>4390</v>
      </c>
      <c r="B38" t="s">
        <v>86</v>
      </c>
      <c r="C38" t="s">
        <v>747</v>
      </c>
      <c r="D38" t="s">
        <v>801</v>
      </c>
      <c r="E38" t="s">
        <v>354</v>
      </c>
      <c r="F38" t="s">
        <v>694</v>
      </c>
      <c r="G38">
        <v>0</v>
      </c>
      <c r="H38" t="s">
        <v>274</v>
      </c>
      <c r="I38" t="s">
        <v>274</v>
      </c>
      <c r="J38" t="s">
        <v>677</v>
      </c>
      <c r="K38" t="str">
        <f>INDEX(PUNT_SeasonAVG!I:I,MATCH($B38,PUNT_SeasonAVG!$I:$I,0))</f>
        <v>Russell Westbrook</v>
      </c>
      <c r="L38" t="str">
        <f>INDEX(PUNT_SeasonAVG!K:K,MATCH($B38,PUNT_SeasonAVG!$I:$I,0))</f>
        <v>HOU</v>
      </c>
      <c r="M38" s="5">
        <f>INDEX(PUNT_SeasonAVG!B:B,MATCH($B38,PUNT_SeasonAVG!$I:$I,0))</f>
        <v>31</v>
      </c>
      <c r="N38" s="5">
        <f>INDEX(PUNT_L10gamesAVG!B:B,MATCH($B38,PUNT_L10gamesAVG!$I:$I,0))</f>
        <v>37</v>
      </c>
      <c r="O38" s="5">
        <f>INDEX(PUNT_L5gamesAVG!B:B,MATCH($B38,PUNT_L5gamesAVG!$I:$I,0))</f>
        <v>78</v>
      </c>
    </row>
    <row r="39" spans="1:15" x14ac:dyDescent="0.3">
      <c r="A39">
        <v>5638</v>
      </c>
      <c r="B39" t="s">
        <v>127</v>
      </c>
      <c r="C39" t="s">
        <v>689</v>
      </c>
      <c r="D39" t="s">
        <v>1072</v>
      </c>
      <c r="E39" t="s">
        <v>350</v>
      </c>
      <c r="F39" t="s">
        <v>777</v>
      </c>
      <c r="G39">
        <v>27</v>
      </c>
      <c r="H39" t="s">
        <v>274</v>
      </c>
      <c r="I39" t="s">
        <v>274</v>
      </c>
      <c r="J39" t="s">
        <v>677</v>
      </c>
      <c r="K39" t="str">
        <f>INDEX(PUNT_SeasonAVG!I:I,MATCH($B39,PUNT_SeasonAVG!$I:$I,0))</f>
        <v>Jamal Murray</v>
      </c>
      <c r="L39" t="str">
        <f>INDEX(PUNT_SeasonAVG!K:K,MATCH($B39,PUNT_SeasonAVG!$I:$I,0))</f>
        <v>DEN</v>
      </c>
      <c r="M39" s="5">
        <f>INDEX(PUNT_SeasonAVG!B:B,MATCH($B39,PUNT_SeasonAVG!$I:$I,0))</f>
        <v>37</v>
      </c>
      <c r="N39" s="5">
        <f>INDEX(PUNT_L10gamesAVG!B:B,MATCH($B39,PUNT_L10gamesAVG!$I:$I,0))</f>
        <v>38</v>
      </c>
      <c r="O39" s="5">
        <f>INDEX(PUNT_L5gamesAVG!B:B,MATCH($B39,PUNT_L5gamesAVG!$I:$I,0))</f>
        <v>22</v>
      </c>
    </row>
    <row r="40" spans="1:15" x14ac:dyDescent="0.3">
      <c r="A40">
        <v>5642</v>
      </c>
      <c r="B40" t="s">
        <v>101</v>
      </c>
      <c r="C40" t="s">
        <v>720</v>
      </c>
      <c r="D40" t="s">
        <v>1076</v>
      </c>
      <c r="E40" t="s">
        <v>322</v>
      </c>
      <c r="F40" t="s">
        <v>862</v>
      </c>
      <c r="G40">
        <v>11</v>
      </c>
      <c r="H40" t="s">
        <v>699</v>
      </c>
      <c r="I40" t="s">
        <v>275</v>
      </c>
      <c r="J40" t="s">
        <v>677</v>
      </c>
      <c r="K40" t="str">
        <f>INDEX(PUNT_SeasonAVG!I:I,MATCH($B40,PUNT_SeasonAVG!$I:$I,0))</f>
        <v>Domantas Sabonis</v>
      </c>
      <c r="L40" t="str">
        <f>INDEX(PUNT_SeasonAVG!K:K,MATCH($B40,PUNT_SeasonAVG!$I:$I,0))</f>
        <v>IND</v>
      </c>
      <c r="M40" s="5">
        <f>INDEX(PUNT_SeasonAVG!B:B,MATCH($B40,PUNT_SeasonAVG!$I:$I,0))</f>
        <v>39</v>
      </c>
      <c r="N40" s="5">
        <f>INDEX(PUNT_L10gamesAVG!B:B,MATCH($B40,PUNT_L10gamesAVG!$I:$I,0))</f>
        <v>39</v>
      </c>
      <c r="O40" s="5">
        <f>INDEX(PUNT_L5gamesAVG!B:B,MATCH($B40,PUNT_L5gamesAVG!$I:$I,0))</f>
        <v>60</v>
      </c>
    </row>
    <row r="41" spans="1:15" x14ac:dyDescent="0.3">
      <c r="A41">
        <v>5637</v>
      </c>
      <c r="B41" t="s">
        <v>123</v>
      </c>
      <c r="C41" t="s">
        <v>807</v>
      </c>
      <c r="D41" t="s">
        <v>1071</v>
      </c>
      <c r="E41" t="s">
        <v>347</v>
      </c>
      <c r="F41" t="s">
        <v>739</v>
      </c>
      <c r="G41">
        <v>24</v>
      </c>
      <c r="H41" t="s">
        <v>274</v>
      </c>
      <c r="I41" t="s">
        <v>274</v>
      </c>
      <c r="J41" t="s">
        <v>677</v>
      </c>
      <c r="K41" t="str">
        <f>INDEX(PUNT_SeasonAVG!I:I,MATCH($B41,PUNT_SeasonAVG!$I:$I,0))</f>
        <v>Buddy Hield</v>
      </c>
      <c r="L41" t="str">
        <f>INDEX(PUNT_SeasonAVG!K:K,MATCH($B41,PUNT_SeasonAVG!$I:$I,0))</f>
        <v>SAC</v>
      </c>
      <c r="M41" s="5">
        <f>INDEX(PUNT_SeasonAVG!B:B,MATCH($B41,PUNT_SeasonAVG!$I:$I,0))</f>
        <v>41</v>
      </c>
      <c r="N41" s="5">
        <f>INDEX(PUNT_L10gamesAVG!B:B,MATCH($B41,PUNT_L10gamesAVG!$I:$I,0))</f>
        <v>40</v>
      </c>
      <c r="O41" s="5">
        <f>INDEX(PUNT_L5gamesAVG!B:B,MATCH($B41,PUNT_L5gamesAVG!$I:$I,0))</f>
        <v>20</v>
      </c>
    </row>
    <row r="42" spans="1:15" x14ac:dyDescent="0.3">
      <c r="A42">
        <v>5253</v>
      </c>
      <c r="B42" t="s">
        <v>112</v>
      </c>
      <c r="C42" t="s">
        <v>747</v>
      </c>
      <c r="D42" t="s">
        <v>965</v>
      </c>
      <c r="E42" t="s">
        <v>329</v>
      </c>
      <c r="F42" t="s">
        <v>811</v>
      </c>
      <c r="G42">
        <v>33</v>
      </c>
      <c r="H42" t="s">
        <v>275</v>
      </c>
      <c r="I42" t="s">
        <v>275</v>
      </c>
      <c r="J42" t="s">
        <v>677</v>
      </c>
      <c r="K42" t="str">
        <f>INDEX(PUNT_SeasonAVG!I:I,MATCH($B42,PUNT_SeasonAVG!$I:$I,0))</f>
        <v>Robert Covington</v>
      </c>
      <c r="L42" t="str">
        <f>INDEX(PUNT_SeasonAVG!K:K,MATCH($B42,PUNT_SeasonAVG!$I:$I,0))</f>
        <v>MIN</v>
      </c>
      <c r="M42" s="5">
        <f>INDEX(PUNT_SeasonAVG!B:B,MATCH($B42,PUNT_SeasonAVG!$I:$I,0))</f>
        <v>51</v>
      </c>
      <c r="N42" s="5">
        <f>INDEX(PUNT_L10gamesAVG!B:B,MATCH($B42,PUNT_L10gamesAVG!$I:$I,0))</f>
        <v>41</v>
      </c>
      <c r="O42" s="5">
        <f>INDEX(PUNT_L5gamesAVG!B:B,MATCH($B42,PUNT_L5gamesAVG!$I:$I,0))</f>
        <v>86</v>
      </c>
    </row>
    <row r="43" spans="1:15" x14ac:dyDescent="0.3">
      <c r="A43">
        <v>5765</v>
      </c>
      <c r="B43" t="s">
        <v>82</v>
      </c>
      <c r="C43" t="s">
        <v>689</v>
      </c>
      <c r="D43" t="s">
        <v>1152</v>
      </c>
      <c r="E43" t="s">
        <v>335</v>
      </c>
      <c r="F43" t="s">
        <v>854</v>
      </c>
      <c r="G43">
        <v>0</v>
      </c>
      <c r="H43" t="s">
        <v>275</v>
      </c>
      <c r="I43" t="s">
        <v>275</v>
      </c>
      <c r="J43" t="s">
        <v>677</v>
      </c>
      <c r="K43" t="str">
        <f>INDEX(PUNT_SeasonAVG!I:I,MATCH($B43,PUNT_SeasonAVG!$I:$I,0))</f>
        <v>Jayson Tatum</v>
      </c>
      <c r="L43" t="str">
        <f>INDEX(PUNT_SeasonAVG!K:K,MATCH($B43,PUNT_SeasonAVG!$I:$I,0))</f>
        <v>BOS</v>
      </c>
      <c r="M43" s="5">
        <f>INDEX(PUNT_SeasonAVG!B:B,MATCH($B43,PUNT_SeasonAVG!$I:$I,0))</f>
        <v>29</v>
      </c>
      <c r="N43" s="5">
        <f>INDEX(PUNT_L10gamesAVG!B:B,MATCH($B43,PUNT_L10gamesAVG!$I:$I,0))</f>
        <v>42</v>
      </c>
      <c r="O43" s="5">
        <f>INDEX(PUNT_L5gamesAVG!B:B,MATCH($B43,PUNT_L5gamesAVG!$I:$I,0))</f>
        <v>61</v>
      </c>
    </row>
    <row r="44" spans="1:15" x14ac:dyDescent="0.3">
      <c r="A44">
        <v>5464</v>
      </c>
      <c r="B44" t="s">
        <v>102</v>
      </c>
      <c r="C44" t="s">
        <v>714</v>
      </c>
      <c r="D44" t="s">
        <v>1020</v>
      </c>
      <c r="E44" t="s">
        <v>337</v>
      </c>
      <c r="F44" t="s">
        <v>728</v>
      </c>
      <c r="G44">
        <v>6</v>
      </c>
      <c r="H44" t="s">
        <v>699</v>
      </c>
      <c r="I44" t="s">
        <v>275</v>
      </c>
      <c r="J44" t="s">
        <v>677</v>
      </c>
      <c r="K44" t="str">
        <f>INDEX(PUNT_SeasonAVG!I:I,MATCH($B44,PUNT_SeasonAVG!$I:$I,0))</f>
        <v>Kristaps Porzingis</v>
      </c>
      <c r="L44" t="str">
        <f>INDEX(PUNT_SeasonAVG!K:K,MATCH($B44,PUNT_SeasonAVG!$I:$I,0))</f>
        <v>DAL</v>
      </c>
      <c r="M44" s="5">
        <f>INDEX(PUNT_SeasonAVG!B:B,MATCH($B44,PUNT_SeasonAVG!$I:$I,0))</f>
        <v>42</v>
      </c>
      <c r="N44" s="5">
        <f>INDEX(PUNT_L10gamesAVG!B:B,MATCH($B44,PUNT_L10gamesAVG!$I:$I,0))</f>
        <v>43</v>
      </c>
      <c r="O44" s="5">
        <f>INDEX(PUNT_L5gamesAVG!B:B,MATCH($B44,PUNT_L5gamesAVG!$I:$I,0))</f>
        <v>58</v>
      </c>
    </row>
    <row r="45" spans="1:15" x14ac:dyDescent="0.3">
      <c r="A45">
        <v>5352</v>
      </c>
      <c r="B45" t="s">
        <v>89</v>
      </c>
      <c r="C45" t="s">
        <v>704</v>
      </c>
      <c r="D45" t="s">
        <v>997</v>
      </c>
      <c r="E45" t="s">
        <v>350</v>
      </c>
      <c r="F45" t="s">
        <v>777</v>
      </c>
      <c r="G45">
        <v>15</v>
      </c>
      <c r="H45" t="s">
        <v>699</v>
      </c>
      <c r="I45" t="s">
        <v>275</v>
      </c>
      <c r="J45" t="s">
        <v>677</v>
      </c>
      <c r="K45" t="str">
        <f>INDEX(PUNT_SeasonAVG!I:I,MATCH($B45,PUNT_SeasonAVG!$I:$I,0))</f>
        <v>Nikola Jokic</v>
      </c>
      <c r="L45" t="str">
        <f>INDEX(PUNT_SeasonAVG!K:K,MATCH($B45,PUNT_SeasonAVG!$I:$I,0))</f>
        <v>DEN</v>
      </c>
      <c r="M45" s="5">
        <f>INDEX(PUNT_SeasonAVG!B:B,MATCH($B45,PUNT_SeasonAVG!$I:$I,0))</f>
        <v>36</v>
      </c>
      <c r="N45" s="5">
        <f>INDEX(PUNT_L10gamesAVG!B:B,MATCH($B45,PUNT_L10gamesAVG!$I:$I,0))</f>
        <v>44</v>
      </c>
      <c r="O45" s="5">
        <f>INDEX(PUNT_L5gamesAVG!B:B,MATCH($B45,PUNT_L5gamesAVG!$I:$I,0))</f>
        <v>46</v>
      </c>
    </row>
    <row r="46" spans="1:15" x14ac:dyDescent="0.3">
      <c r="A46">
        <v>5476</v>
      </c>
      <c r="B46" t="s">
        <v>104</v>
      </c>
      <c r="C46" t="s">
        <v>692</v>
      </c>
      <c r="D46" t="s">
        <v>1030</v>
      </c>
      <c r="E46" t="s">
        <v>319</v>
      </c>
      <c r="F46" t="s">
        <v>744</v>
      </c>
      <c r="G46">
        <v>3</v>
      </c>
      <c r="H46" t="s">
        <v>274</v>
      </c>
      <c r="I46" t="s">
        <v>274</v>
      </c>
      <c r="J46" t="s">
        <v>677</v>
      </c>
      <c r="K46" t="str">
        <f>INDEX(PUNT_SeasonAVG!I:I,MATCH($B46,PUNT_SeasonAVG!$I:$I,0))</f>
        <v>Terry Rozier</v>
      </c>
      <c r="L46" t="str">
        <f>INDEX(PUNT_SeasonAVG!K:K,MATCH($B46,PUNT_SeasonAVG!$I:$I,0))</f>
        <v>CHA</v>
      </c>
      <c r="M46" s="5">
        <f>INDEX(PUNT_SeasonAVG!B:B,MATCH($B46,PUNT_SeasonAVG!$I:$I,0))</f>
        <v>45</v>
      </c>
      <c r="N46" s="5">
        <f>INDEX(PUNT_L10gamesAVG!B:B,MATCH($B46,PUNT_L10gamesAVG!$I:$I,0))</f>
        <v>45</v>
      </c>
      <c r="O46" s="5">
        <f>INDEX(PUNT_L5gamesAVG!B:B,MATCH($B46,PUNT_L5gamesAVG!$I:$I,0))</f>
        <v>29</v>
      </c>
    </row>
    <row r="47" spans="1:15" x14ac:dyDescent="0.3">
      <c r="A47">
        <v>5600</v>
      </c>
      <c r="B47" t="s">
        <v>114</v>
      </c>
      <c r="C47" t="s">
        <v>807</v>
      </c>
      <c r="D47" t="s">
        <v>1053</v>
      </c>
      <c r="E47" t="s">
        <v>334</v>
      </c>
      <c r="F47" t="s">
        <v>760</v>
      </c>
      <c r="G47">
        <v>25</v>
      </c>
      <c r="H47" t="s">
        <v>274</v>
      </c>
      <c r="I47" t="s">
        <v>274</v>
      </c>
      <c r="J47" t="s">
        <v>677</v>
      </c>
      <c r="K47" t="str">
        <f>INDEX(PUNT_SeasonAVG!I:I,MATCH($B47,PUNT_SeasonAVG!$I:$I,0))</f>
        <v>Ben Simmons</v>
      </c>
      <c r="L47" t="str">
        <f>INDEX(PUNT_SeasonAVG!K:K,MATCH($B47,PUNT_SeasonAVG!$I:$I,0))</f>
        <v>PHI</v>
      </c>
      <c r="M47" s="5">
        <f>INDEX(PUNT_SeasonAVG!B:B,MATCH($B47,PUNT_SeasonAVG!$I:$I,0))</f>
        <v>48</v>
      </c>
      <c r="N47" s="5">
        <f>INDEX(PUNT_L10gamesAVG!B:B,MATCH($B47,PUNT_L10gamesAVG!$I:$I,0))</f>
        <v>46</v>
      </c>
      <c r="O47" s="5">
        <f>INDEX(PUNT_L5gamesAVG!B:B,MATCH($B47,PUNT_L5gamesAVG!$I:$I,0))</f>
        <v>111</v>
      </c>
    </row>
    <row r="48" spans="1:15" x14ac:dyDescent="0.3">
      <c r="A48">
        <v>5317</v>
      </c>
      <c r="B48" t="s">
        <v>125</v>
      </c>
      <c r="C48" t="s">
        <v>742</v>
      </c>
      <c r="D48" t="s">
        <v>978</v>
      </c>
      <c r="E48" t="s">
        <v>335</v>
      </c>
      <c r="F48" t="s">
        <v>854</v>
      </c>
      <c r="G48">
        <v>36</v>
      </c>
      <c r="H48" t="s">
        <v>274</v>
      </c>
      <c r="I48" t="s">
        <v>274</v>
      </c>
      <c r="J48" t="s">
        <v>677</v>
      </c>
      <c r="K48" t="str">
        <f>INDEX(PUNT_SeasonAVG!I:I,MATCH($B48,PUNT_SeasonAVG!$I:$I,0))</f>
        <v>Marcus Smart</v>
      </c>
      <c r="L48" t="str">
        <f>INDEX(PUNT_SeasonAVG!K:K,MATCH($B48,PUNT_SeasonAVG!$I:$I,0))</f>
        <v>BOS</v>
      </c>
      <c r="M48" s="5">
        <f>INDEX(PUNT_SeasonAVG!B:B,MATCH($B48,PUNT_SeasonAVG!$I:$I,0))</f>
        <v>61</v>
      </c>
      <c r="N48" s="5">
        <f>INDEX(PUNT_L10gamesAVG!B:B,MATCH($B48,PUNT_L10gamesAVG!$I:$I,0))</f>
        <v>47</v>
      </c>
      <c r="O48" s="5">
        <f>INDEX(PUNT_L5gamesAVG!B:B,MATCH($B48,PUNT_L5gamesAVG!$I:$I,0))</f>
        <v>47</v>
      </c>
    </row>
    <row r="49" spans="1:15" x14ac:dyDescent="0.3">
      <c r="A49">
        <v>5018</v>
      </c>
      <c r="B49" t="s">
        <v>105</v>
      </c>
      <c r="C49" t="s">
        <v>689</v>
      </c>
      <c r="D49" t="s">
        <v>910</v>
      </c>
      <c r="E49" t="s">
        <v>322</v>
      </c>
      <c r="F49" t="s">
        <v>862</v>
      </c>
      <c r="G49">
        <v>26</v>
      </c>
      <c r="H49" t="s">
        <v>686</v>
      </c>
      <c r="I49" t="s">
        <v>274</v>
      </c>
      <c r="J49" t="s">
        <v>677</v>
      </c>
      <c r="K49" t="str">
        <f>INDEX(PUNT_SeasonAVG!I:I,MATCH($B49,PUNT_SeasonAVG!$I:$I,0))</f>
        <v>Jeremy Lamb</v>
      </c>
      <c r="L49" t="str">
        <f>INDEX(PUNT_SeasonAVG!K:K,MATCH($B49,PUNT_SeasonAVG!$I:$I,0))</f>
        <v>IND</v>
      </c>
      <c r="M49" s="5">
        <f>INDEX(PUNT_SeasonAVG!B:B,MATCH($B49,PUNT_SeasonAVG!$I:$I,0))</f>
        <v>46</v>
      </c>
      <c r="N49" s="5">
        <f>INDEX(PUNT_L10gamesAVG!B:B,MATCH($B49,PUNT_L10gamesAVG!$I:$I,0))</f>
        <v>48</v>
      </c>
      <c r="O49" s="5">
        <f>INDEX(PUNT_L5gamesAVG!B:B,MATCH($B49,PUNT_L5gamesAVG!$I:$I,0))</f>
        <v>55</v>
      </c>
    </row>
    <row r="50" spans="1:15" x14ac:dyDescent="0.3">
      <c r="A50">
        <v>4895</v>
      </c>
      <c r="B50" t="s">
        <v>110</v>
      </c>
      <c r="C50" t="s">
        <v>742</v>
      </c>
      <c r="D50" t="s">
        <v>880</v>
      </c>
      <c r="E50" t="s">
        <v>341</v>
      </c>
      <c r="F50" t="s">
        <v>831</v>
      </c>
      <c r="G50">
        <v>13</v>
      </c>
      <c r="H50" t="s">
        <v>275</v>
      </c>
      <c r="I50" t="s">
        <v>275</v>
      </c>
      <c r="J50" t="s">
        <v>677</v>
      </c>
      <c r="K50" t="str">
        <f>INDEX(PUNT_SeasonAVG!I:I,MATCH($B50,PUNT_SeasonAVG!$I:$I,0))</f>
        <v>Marcus Morris</v>
      </c>
      <c r="L50" t="str">
        <f>INDEX(PUNT_SeasonAVG!K:K,MATCH($B50,PUNT_SeasonAVG!$I:$I,0))</f>
        <v>NYK</v>
      </c>
      <c r="M50" s="5">
        <f>INDEX(PUNT_SeasonAVG!B:B,MATCH($B50,PUNT_SeasonAVG!$I:$I,0))</f>
        <v>52</v>
      </c>
      <c r="N50" s="5">
        <f>INDEX(PUNT_L10gamesAVG!B:B,MATCH($B50,PUNT_L10gamesAVG!$I:$I,0))</f>
        <v>49</v>
      </c>
      <c r="O50" s="5">
        <f>INDEX(PUNT_L5gamesAVG!B:B,MATCH($B50,PUNT_L5gamesAVG!$I:$I,0))</f>
        <v>90</v>
      </c>
    </row>
    <row r="51" spans="1:15" x14ac:dyDescent="0.3">
      <c r="A51">
        <v>4901</v>
      </c>
      <c r="B51" t="s">
        <v>113</v>
      </c>
      <c r="C51" t="s">
        <v>692</v>
      </c>
      <c r="D51" t="s">
        <v>727</v>
      </c>
      <c r="E51" t="s">
        <v>334</v>
      </c>
      <c r="F51" t="s">
        <v>760</v>
      </c>
      <c r="G51">
        <v>12</v>
      </c>
      <c r="H51" t="s">
        <v>275</v>
      </c>
      <c r="I51" t="s">
        <v>275</v>
      </c>
      <c r="J51" t="s">
        <v>677</v>
      </c>
      <c r="K51" t="str">
        <f>INDEX(PUNT_SeasonAVG!I:I,MATCH($B51,PUNT_SeasonAVG!$I:$I,0))</f>
        <v>Tobias Harris</v>
      </c>
      <c r="L51" t="str">
        <f>INDEX(PUNT_SeasonAVG!K:K,MATCH($B51,PUNT_SeasonAVG!$I:$I,0))</f>
        <v>PHI</v>
      </c>
      <c r="M51" s="5">
        <f>INDEX(PUNT_SeasonAVG!B:B,MATCH($B51,PUNT_SeasonAVG!$I:$I,0))</f>
        <v>44</v>
      </c>
      <c r="N51" s="5">
        <f>INDEX(PUNT_L10gamesAVG!B:B,MATCH($B51,PUNT_L10gamesAVG!$I:$I,0))</f>
        <v>50</v>
      </c>
      <c r="O51" s="5">
        <f>INDEX(PUNT_L5gamesAVG!B:B,MATCH($B51,PUNT_L5gamesAVG!$I:$I,0))</f>
        <v>56</v>
      </c>
    </row>
    <row r="52" spans="1:15" x14ac:dyDescent="0.3">
      <c r="A52">
        <v>5471</v>
      </c>
      <c r="B52" t="s">
        <v>108</v>
      </c>
      <c r="C52" t="s">
        <v>742</v>
      </c>
      <c r="D52" t="s">
        <v>846</v>
      </c>
      <c r="E52" t="s">
        <v>322</v>
      </c>
      <c r="F52" t="s">
        <v>862</v>
      </c>
      <c r="G52">
        <v>33</v>
      </c>
      <c r="H52" t="s">
        <v>699</v>
      </c>
      <c r="I52" t="s">
        <v>275</v>
      </c>
      <c r="J52" t="s">
        <v>677</v>
      </c>
      <c r="K52" t="str">
        <f>INDEX(PUNT_SeasonAVG!I:I,MATCH($B52,PUNT_SeasonAVG!$I:$I,0))</f>
        <v>Myles Turner</v>
      </c>
      <c r="L52" t="str">
        <f>INDEX(PUNT_SeasonAVG!K:K,MATCH($B52,PUNT_SeasonAVG!$I:$I,0))</f>
        <v>IND</v>
      </c>
      <c r="M52" s="5">
        <f>INDEX(PUNT_SeasonAVG!B:B,MATCH($B52,PUNT_SeasonAVG!$I:$I,0))</f>
        <v>49</v>
      </c>
      <c r="N52" s="5">
        <f>INDEX(PUNT_L10gamesAVG!B:B,MATCH($B52,PUNT_L10gamesAVG!$I:$I,0))</f>
        <v>51</v>
      </c>
      <c r="O52" s="5">
        <f>INDEX(PUNT_L5gamesAVG!B:B,MATCH($B52,PUNT_L5gamesAVG!$I:$I,0))</f>
        <v>59</v>
      </c>
    </row>
    <row r="53" spans="1:15" x14ac:dyDescent="0.3">
      <c r="A53">
        <v>4468</v>
      </c>
      <c r="B53" t="s">
        <v>107</v>
      </c>
      <c r="C53" t="s">
        <v>720</v>
      </c>
      <c r="D53" t="s">
        <v>803</v>
      </c>
      <c r="E53" t="s">
        <v>344</v>
      </c>
      <c r="F53" t="s">
        <v>98</v>
      </c>
      <c r="G53">
        <v>8</v>
      </c>
      <c r="H53" t="s">
        <v>275</v>
      </c>
      <c r="I53" t="s">
        <v>275</v>
      </c>
      <c r="J53" t="s">
        <v>677</v>
      </c>
      <c r="K53" t="str">
        <f>INDEX(PUNT_SeasonAVG!I:I,MATCH($B53,PUNT_SeasonAVG!$I:$I,0))</f>
        <v>Danilo Gallinari</v>
      </c>
      <c r="L53" t="str">
        <f>INDEX(PUNT_SeasonAVG!K:K,MATCH($B53,PUNT_SeasonAVG!$I:$I,0))</f>
        <v>OKC</v>
      </c>
      <c r="M53" s="5">
        <f>INDEX(PUNT_SeasonAVG!B:B,MATCH($B53,PUNT_SeasonAVG!$I:$I,0))</f>
        <v>47</v>
      </c>
      <c r="N53" s="5">
        <f>INDEX(PUNT_L10gamesAVG!B:B,MATCH($B53,PUNT_L10gamesAVG!$I:$I,0))</f>
        <v>52</v>
      </c>
      <c r="O53" s="5">
        <f>INDEX(PUNT_L5gamesAVG!B:B,MATCH($B53,PUNT_L5gamesAVG!$I:$I,0))</f>
        <v>36</v>
      </c>
    </row>
    <row r="54" spans="1:15" x14ac:dyDescent="0.3">
      <c r="A54">
        <v>4245</v>
      </c>
      <c r="B54" t="s">
        <v>131</v>
      </c>
      <c r="C54" t="s">
        <v>732</v>
      </c>
      <c r="D54" t="s">
        <v>782</v>
      </c>
      <c r="E54" t="s">
        <v>334</v>
      </c>
      <c r="F54" t="s">
        <v>760</v>
      </c>
      <c r="G54">
        <v>42</v>
      </c>
      <c r="H54" t="s">
        <v>699</v>
      </c>
      <c r="I54" t="s">
        <v>275</v>
      </c>
      <c r="J54" t="s">
        <v>677</v>
      </c>
      <c r="K54" t="str">
        <f>INDEX(PUNT_SeasonAVG!I:I,MATCH($B54,PUNT_SeasonAVG!$I:$I,0))</f>
        <v>Al Horford</v>
      </c>
      <c r="L54" t="str">
        <f>INDEX(PUNT_SeasonAVG!K:K,MATCH($B54,PUNT_SeasonAVG!$I:$I,0))</f>
        <v>PHI</v>
      </c>
      <c r="M54" s="5">
        <f>INDEX(PUNT_SeasonAVG!B:B,MATCH($B54,PUNT_SeasonAVG!$I:$I,0))</f>
        <v>57</v>
      </c>
      <c r="N54" s="5">
        <f>INDEX(PUNT_L10gamesAVG!B:B,MATCH($B54,PUNT_L10gamesAVG!$I:$I,0))</f>
        <v>53</v>
      </c>
      <c r="O54" s="5">
        <f>INDEX(PUNT_L5gamesAVG!B:B,MATCH($B54,PUNT_L5gamesAVG!$I:$I,0))</f>
        <v>103</v>
      </c>
    </row>
    <row r="55" spans="1:15" x14ac:dyDescent="0.3">
      <c r="A55">
        <v>4913</v>
      </c>
      <c r="B55" t="s">
        <v>122</v>
      </c>
      <c r="C55" t="s">
        <v>807</v>
      </c>
      <c r="D55" t="s">
        <v>892</v>
      </c>
      <c r="E55" t="s">
        <v>343</v>
      </c>
      <c r="F55" t="s">
        <v>784</v>
      </c>
      <c r="G55">
        <v>44</v>
      </c>
      <c r="H55" t="s">
        <v>686</v>
      </c>
      <c r="I55" t="s">
        <v>274</v>
      </c>
      <c r="J55" t="s">
        <v>677</v>
      </c>
      <c r="K55" t="str">
        <f>INDEX(PUNT_SeasonAVG!I:I,MATCH($B55,PUNT_SeasonAVG!$I:$I,0))</f>
        <v>Bojan Bogdanovic</v>
      </c>
      <c r="L55" t="str">
        <f>INDEX(PUNT_SeasonAVG!K:K,MATCH($B55,PUNT_SeasonAVG!$I:$I,0))</f>
        <v>UTA</v>
      </c>
      <c r="M55" s="5">
        <f>INDEX(PUNT_SeasonAVG!B:B,MATCH($B55,PUNT_SeasonAVG!$I:$I,0))</f>
        <v>56</v>
      </c>
      <c r="N55" s="5">
        <f>INDEX(PUNT_L10gamesAVG!B:B,MATCH($B55,PUNT_L10gamesAVG!$I:$I,0))</f>
        <v>54</v>
      </c>
      <c r="O55" s="5">
        <f>INDEX(PUNT_L5gamesAVG!B:B,MATCH($B55,PUNT_L5gamesAVG!$I:$I,0))</f>
        <v>102</v>
      </c>
    </row>
    <row r="56" spans="1:15" x14ac:dyDescent="0.3">
      <c r="A56">
        <v>3971</v>
      </c>
      <c r="B56" t="s">
        <v>109</v>
      </c>
      <c r="C56" t="s">
        <v>706</v>
      </c>
      <c r="D56" t="s">
        <v>743</v>
      </c>
      <c r="E56" t="s">
        <v>758</v>
      </c>
      <c r="F56" t="s">
        <v>35</v>
      </c>
      <c r="G56">
        <v>23</v>
      </c>
      <c r="H56" t="s">
        <v>274</v>
      </c>
      <c r="I56" t="s">
        <v>274</v>
      </c>
      <c r="J56" t="s">
        <v>677</v>
      </c>
      <c r="K56" t="str">
        <f>INDEX(PUNT_SeasonAVG!I:I,MATCH($B56,PUNT_SeasonAVG!$I:$I,0))</f>
        <v>Lou Williams</v>
      </c>
      <c r="L56" t="str">
        <f>INDEX(PUNT_SeasonAVG!K:K,MATCH($B56,PUNT_SeasonAVG!$I:$I,0))</f>
        <v>LAC</v>
      </c>
      <c r="M56" s="5">
        <f>INDEX(PUNT_SeasonAVG!B:B,MATCH($B56,PUNT_SeasonAVG!$I:$I,0))</f>
        <v>50</v>
      </c>
      <c r="N56" s="5">
        <f>INDEX(PUNT_L10gamesAVG!B:B,MATCH($B56,PUNT_L10gamesAVG!$I:$I,0))</f>
        <v>55</v>
      </c>
      <c r="O56" s="5">
        <f>INDEX(PUNT_L5gamesAVG!B:B,MATCH($B56,PUNT_L5gamesAVG!$I:$I,0))</f>
        <v>30</v>
      </c>
    </row>
    <row r="57" spans="1:15" x14ac:dyDescent="0.3">
      <c r="A57">
        <v>5764</v>
      </c>
      <c r="B57" t="s">
        <v>116</v>
      </c>
      <c r="C57" t="s">
        <v>706</v>
      </c>
      <c r="D57" t="s">
        <v>1151</v>
      </c>
      <c r="E57" t="s">
        <v>314</v>
      </c>
      <c r="F57" t="s">
        <v>770</v>
      </c>
      <c r="G57">
        <v>2</v>
      </c>
      <c r="H57" t="s">
        <v>274</v>
      </c>
      <c r="I57" t="s">
        <v>274</v>
      </c>
      <c r="J57" t="s">
        <v>677</v>
      </c>
      <c r="K57" t="str">
        <f>INDEX(PUNT_SeasonAVG!I:I,MATCH($B57,PUNT_SeasonAVG!$I:$I,0))</f>
        <v>Lonzo Ball</v>
      </c>
      <c r="L57" t="str">
        <f>INDEX(PUNT_SeasonAVG!K:K,MATCH($B57,PUNT_SeasonAVG!$I:$I,0))</f>
        <v>NOR</v>
      </c>
      <c r="M57" s="5">
        <f>INDEX(PUNT_SeasonAVG!B:B,MATCH($B57,PUNT_SeasonAVG!$I:$I,0))</f>
        <v>53</v>
      </c>
      <c r="N57" s="5">
        <f>INDEX(PUNT_L10gamesAVG!B:B,MATCH($B57,PUNT_L10gamesAVG!$I:$I,0))</f>
        <v>56</v>
      </c>
      <c r="O57" s="5">
        <f>INDEX(PUNT_L5gamesAVG!B:B,MATCH($B57,PUNT_L5gamesAVG!$I:$I,0))</f>
        <v>82</v>
      </c>
    </row>
    <row r="58" spans="1:15" x14ac:dyDescent="0.3">
      <c r="A58">
        <v>4561</v>
      </c>
      <c r="B58" t="s">
        <v>121</v>
      </c>
      <c r="C58" t="s">
        <v>807</v>
      </c>
      <c r="D58" t="s">
        <v>820</v>
      </c>
      <c r="E58" t="s">
        <v>323</v>
      </c>
      <c r="F58" t="s">
        <v>702</v>
      </c>
      <c r="G58">
        <v>23</v>
      </c>
      <c r="H58" t="s">
        <v>699</v>
      </c>
      <c r="I58" t="s">
        <v>275</v>
      </c>
      <c r="J58" t="s">
        <v>677</v>
      </c>
      <c r="K58" t="str">
        <f>INDEX(PUNT_SeasonAVG!I:I,MATCH($B58,PUNT_SeasonAVG!$I:$I,0))</f>
        <v>Blake Griffin</v>
      </c>
      <c r="L58" t="str">
        <f>INDEX(PUNT_SeasonAVG!K:K,MATCH($B58,PUNT_SeasonAVG!$I:$I,0))</f>
        <v>DET</v>
      </c>
      <c r="M58" s="5">
        <f>INDEX(PUNT_SeasonAVG!B:B,MATCH($B58,PUNT_SeasonAVG!$I:$I,0))</f>
        <v>58</v>
      </c>
      <c r="N58" s="5">
        <f>INDEX(PUNT_L10gamesAVG!B:B,MATCH($B58,PUNT_L10gamesAVG!$I:$I,0))</f>
        <v>57</v>
      </c>
      <c r="O58" s="5">
        <f>INDEX(PUNT_L5gamesAVG!B:B,MATCH($B58,PUNT_L5gamesAVG!$I:$I,0))</f>
        <v>68</v>
      </c>
    </row>
    <row r="59" spans="1:15" x14ac:dyDescent="0.3">
      <c r="A59">
        <v>5293</v>
      </c>
      <c r="B59" t="s">
        <v>169</v>
      </c>
      <c r="C59" t="s">
        <v>689</v>
      </c>
      <c r="D59" t="s">
        <v>974</v>
      </c>
      <c r="E59" t="s">
        <v>352</v>
      </c>
      <c r="F59" t="s">
        <v>685</v>
      </c>
      <c r="G59">
        <v>5</v>
      </c>
      <c r="H59" t="s">
        <v>275</v>
      </c>
      <c r="I59" t="s">
        <v>275</v>
      </c>
      <c r="J59" t="s">
        <v>677</v>
      </c>
      <c r="K59" t="str">
        <f>INDEX(PUNT_SeasonAVG!I:I,MATCH($B59,PUNT_SeasonAVG!$I:$I,0))</f>
        <v>Jabari Parker</v>
      </c>
      <c r="L59" t="str">
        <f>INDEX(PUNT_SeasonAVG!K:K,MATCH($B59,PUNT_SeasonAVG!$I:$I,0))</f>
        <v>ATL</v>
      </c>
      <c r="M59" s="5">
        <f>INDEX(PUNT_SeasonAVG!B:B,MATCH($B59,PUNT_SeasonAVG!$I:$I,0))</f>
        <v>89</v>
      </c>
      <c r="N59" s="5">
        <f>INDEX(PUNT_L10gamesAVG!B:B,MATCH($B59,PUNT_L10gamesAVG!$I:$I,0))</f>
        <v>58</v>
      </c>
      <c r="O59" s="5">
        <f>INDEX(PUNT_L5gamesAVG!B:B,MATCH($B59,PUNT_L5gamesAVG!$I:$I,0))</f>
        <v>42</v>
      </c>
    </row>
    <row r="60" spans="1:15" x14ac:dyDescent="0.3">
      <c r="A60">
        <v>5338</v>
      </c>
      <c r="B60" t="s">
        <v>145</v>
      </c>
      <c r="C60" t="s">
        <v>807</v>
      </c>
      <c r="D60" t="s">
        <v>892</v>
      </c>
      <c r="E60" t="s">
        <v>347</v>
      </c>
      <c r="F60" t="s">
        <v>739</v>
      </c>
      <c r="G60">
        <v>8</v>
      </c>
      <c r="H60" t="s">
        <v>686</v>
      </c>
      <c r="I60" t="s">
        <v>274</v>
      </c>
      <c r="J60" t="s">
        <v>677</v>
      </c>
      <c r="K60" t="str">
        <f>INDEX(PUNT_SeasonAVG!I:I,MATCH($B60,PUNT_SeasonAVG!$I:$I,0))</f>
        <v>Bogdan Bogdanovic</v>
      </c>
      <c r="L60" t="str">
        <f>INDEX(PUNT_SeasonAVG!K:K,MATCH($B60,PUNT_SeasonAVG!$I:$I,0))</f>
        <v>SAC</v>
      </c>
      <c r="M60" s="5">
        <f>INDEX(PUNT_SeasonAVG!B:B,MATCH($B60,PUNT_SeasonAVG!$I:$I,0))</f>
        <v>71</v>
      </c>
      <c r="N60" s="5">
        <f>INDEX(PUNT_L10gamesAVG!B:B,MATCH($B60,PUNT_L10gamesAVG!$I:$I,0))</f>
        <v>59</v>
      </c>
      <c r="O60" s="5">
        <f>INDEX(PUNT_L5gamesAVG!B:B,MATCH($B60,PUNT_L5gamesAVG!$I:$I,0))</f>
        <v>13</v>
      </c>
    </row>
    <row r="61" spans="1:15" x14ac:dyDescent="0.3">
      <c r="A61">
        <v>4724</v>
      </c>
      <c r="B61" t="s">
        <v>126</v>
      </c>
      <c r="C61" t="s">
        <v>274</v>
      </c>
      <c r="D61" t="s">
        <v>853</v>
      </c>
      <c r="E61" t="s">
        <v>335</v>
      </c>
      <c r="F61" t="s">
        <v>854</v>
      </c>
      <c r="G61">
        <v>20</v>
      </c>
      <c r="H61" t="s">
        <v>686</v>
      </c>
      <c r="I61" t="s">
        <v>274</v>
      </c>
      <c r="J61" t="s">
        <v>677</v>
      </c>
      <c r="K61" t="str">
        <f>INDEX(PUNT_SeasonAVG!I:I,MATCH($B61,PUNT_SeasonAVG!$I:$I,0))</f>
        <v>Gordon Hayward</v>
      </c>
      <c r="L61" t="str">
        <f>INDEX(PUNT_SeasonAVG!K:K,MATCH($B61,PUNT_SeasonAVG!$I:$I,0))</f>
        <v>BOS</v>
      </c>
      <c r="M61" s="5">
        <f>INDEX(PUNT_SeasonAVG!B:B,MATCH($B61,PUNT_SeasonAVG!$I:$I,0))</f>
        <v>59</v>
      </c>
      <c r="N61" s="5">
        <f>INDEX(PUNT_L10gamesAVG!B:B,MATCH($B61,PUNT_L10gamesAVG!$I:$I,0))</f>
        <v>60</v>
      </c>
      <c r="O61" s="5">
        <f>INDEX(PUNT_L5gamesAVG!B:B,MATCH($B61,PUNT_L5gamesAVG!$I:$I,0))</f>
        <v>41</v>
      </c>
    </row>
    <row r="62" spans="1:15" x14ac:dyDescent="0.3">
      <c r="A62">
        <v>5827</v>
      </c>
      <c r="B62" t="s">
        <v>130</v>
      </c>
      <c r="C62" t="s">
        <v>807</v>
      </c>
      <c r="D62" t="s">
        <v>1163</v>
      </c>
      <c r="E62" t="s">
        <v>331</v>
      </c>
      <c r="F62" t="s">
        <v>719</v>
      </c>
      <c r="G62">
        <v>13</v>
      </c>
      <c r="H62" t="s">
        <v>699</v>
      </c>
      <c r="I62" t="s">
        <v>275</v>
      </c>
      <c r="J62" t="s">
        <v>677</v>
      </c>
      <c r="K62" t="str">
        <f>INDEX(PUNT_SeasonAVG!I:I,MATCH($B62,PUNT_SeasonAVG!$I:$I,0))</f>
        <v>Bam Adebayo</v>
      </c>
      <c r="L62" t="str">
        <f>INDEX(PUNT_SeasonAVG!K:K,MATCH($B62,PUNT_SeasonAVG!$I:$I,0))</f>
        <v>MIA</v>
      </c>
      <c r="M62" s="5">
        <f>INDEX(PUNT_SeasonAVG!B:B,MATCH($B62,PUNT_SeasonAVG!$I:$I,0))</f>
        <v>62</v>
      </c>
      <c r="N62" s="5">
        <f>INDEX(PUNT_L10gamesAVG!B:B,MATCH($B62,PUNT_L10gamesAVG!$I:$I,0))</f>
        <v>61</v>
      </c>
      <c r="O62" s="5">
        <f>INDEX(PUNT_L5gamesAVG!B:B,MATCH($B62,PUNT_L5gamesAVG!$I:$I,0))</f>
        <v>45</v>
      </c>
    </row>
    <row r="63" spans="1:15" x14ac:dyDescent="0.3">
      <c r="A63">
        <v>5073</v>
      </c>
      <c r="B63" t="s">
        <v>128</v>
      </c>
      <c r="C63" t="s">
        <v>714</v>
      </c>
      <c r="D63" t="s">
        <v>922</v>
      </c>
      <c r="E63" t="s">
        <v>355</v>
      </c>
      <c r="F63" t="s">
        <v>716</v>
      </c>
      <c r="G63">
        <v>22</v>
      </c>
      <c r="H63" t="s">
        <v>686</v>
      </c>
      <c r="I63" t="s">
        <v>274</v>
      </c>
      <c r="J63" t="s">
        <v>677</v>
      </c>
      <c r="K63" t="str">
        <f>INDEX(PUNT_SeasonAVG!I:I,MATCH($B63,PUNT_SeasonAVG!$I:$I,0))</f>
        <v>Khris Middleton</v>
      </c>
      <c r="L63" t="str">
        <f>INDEX(PUNT_SeasonAVG!K:K,MATCH($B63,PUNT_SeasonAVG!$I:$I,0))</f>
        <v>MIL</v>
      </c>
      <c r="M63" s="5">
        <f>INDEX(PUNT_SeasonAVG!B:B,MATCH($B63,PUNT_SeasonAVG!$I:$I,0))</f>
        <v>60</v>
      </c>
      <c r="N63" s="5">
        <f>INDEX(PUNT_L10gamesAVG!B:B,MATCH($B63,PUNT_L10gamesAVG!$I:$I,0))</f>
        <v>62</v>
      </c>
      <c r="O63" s="5">
        <f>INDEX(PUNT_L5gamesAVG!B:B,MATCH($B63,PUNT_L5gamesAVG!$I:$I,0))</f>
        <v>67</v>
      </c>
    </row>
    <row r="64" spans="1:15" x14ac:dyDescent="0.3">
      <c r="A64">
        <v>4749</v>
      </c>
      <c r="B64" t="s">
        <v>150</v>
      </c>
      <c r="C64" t="s">
        <v>756</v>
      </c>
      <c r="D64" t="s">
        <v>858</v>
      </c>
      <c r="E64" t="s">
        <v>355</v>
      </c>
      <c r="F64" t="s">
        <v>716</v>
      </c>
      <c r="G64">
        <v>6</v>
      </c>
      <c r="H64" t="s">
        <v>274</v>
      </c>
      <c r="I64" t="s">
        <v>274</v>
      </c>
      <c r="J64" t="s">
        <v>677</v>
      </c>
      <c r="K64" t="str">
        <f>INDEX(PUNT_SeasonAVG!I:I,MATCH($B64,PUNT_SeasonAVG!$I:$I,0))</f>
        <v>Eric Bledsoe</v>
      </c>
      <c r="L64" t="str">
        <f>INDEX(PUNT_SeasonAVG!K:K,MATCH($B64,PUNT_SeasonAVG!$I:$I,0))</f>
        <v>MIL</v>
      </c>
      <c r="M64" s="5">
        <f>INDEX(PUNT_SeasonAVG!B:B,MATCH($B64,PUNT_SeasonAVG!$I:$I,0))</f>
        <v>83</v>
      </c>
      <c r="N64" s="5">
        <f>INDEX(PUNT_L10gamesAVG!B:B,MATCH($B64,PUNT_L10gamesAVG!$I:$I,0))</f>
        <v>63</v>
      </c>
      <c r="O64" s="5">
        <f>INDEX(PUNT_L5gamesAVG!B:B,MATCH($B64,PUNT_L5gamesAVG!$I:$I,0))</f>
        <v>37</v>
      </c>
    </row>
    <row r="65" spans="1:15" x14ac:dyDescent="0.3">
      <c r="A65">
        <v>5602</v>
      </c>
      <c r="B65" t="s">
        <v>139</v>
      </c>
      <c r="C65" t="s">
        <v>689</v>
      </c>
      <c r="D65" t="s">
        <v>999</v>
      </c>
      <c r="E65" t="s">
        <v>335</v>
      </c>
      <c r="F65" t="s">
        <v>854</v>
      </c>
      <c r="G65">
        <v>7</v>
      </c>
      <c r="H65" t="s">
        <v>686</v>
      </c>
      <c r="I65" t="s">
        <v>274</v>
      </c>
      <c r="J65" t="s">
        <v>677</v>
      </c>
      <c r="K65" t="str">
        <f>INDEX(PUNT_SeasonAVG!I:I,MATCH($B65,PUNT_SeasonAVG!$I:$I,0))</f>
        <v>Jaylen Brown</v>
      </c>
      <c r="L65" t="str">
        <f>INDEX(PUNT_SeasonAVG!K:K,MATCH($B65,PUNT_SeasonAVG!$I:$I,0))</f>
        <v>BOS</v>
      </c>
      <c r="M65" s="5">
        <f>INDEX(PUNT_SeasonAVG!B:B,MATCH($B65,PUNT_SeasonAVG!$I:$I,0))</f>
        <v>64</v>
      </c>
      <c r="N65" s="5">
        <f>INDEX(PUNT_L10gamesAVG!B:B,MATCH($B65,PUNT_L10gamesAVG!$I:$I,0))</f>
        <v>64</v>
      </c>
      <c r="O65" s="5">
        <f>INDEX(PUNT_L5gamesAVG!B:B,MATCH($B65,PUNT_L5gamesAVG!$I:$I,0))</f>
        <v>40</v>
      </c>
    </row>
    <row r="66" spans="1:15" x14ac:dyDescent="0.3">
      <c r="A66">
        <v>6114</v>
      </c>
      <c r="B66" t="s">
        <v>119</v>
      </c>
      <c r="C66" t="s">
        <v>714</v>
      </c>
      <c r="D66" t="s">
        <v>1375</v>
      </c>
      <c r="E66" t="s">
        <v>331</v>
      </c>
      <c r="F66" t="s">
        <v>719</v>
      </c>
      <c r="G66">
        <v>25</v>
      </c>
      <c r="H66" t="s">
        <v>274</v>
      </c>
      <c r="I66" t="s">
        <v>274</v>
      </c>
      <c r="J66" t="s">
        <v>677</v>
      </c>
      <c r="K66" t="str">
        <f>INDEX(PUNT_SeasonAVG!I:I,MATCH($B66,PUNT_SeasonAVG!$I:$I,0))</f>
        <v>Kendrick Nunn</v>
      </c>
      <c r="L66" t="str">
        <f>INDEX(PUNT_SeasonAVG!K:K,MATCH($B66,PUNT_SeasonAVG!$I:$I,0))</f>
        <v>MIA</v>
      </c>
      <c r="M66" s="5">
        <f>INDEX(PUNT_SeasonAVG!B:B,MATCH($B66,PUNT_SeasonAVG!$I:$I,0))</f>
        <v>54</v>
      </c>
      <c r="N66" s="5">
        <f>INDEX(PUNT_L10gamesAVG!B:B,MATCH($B66,PUNT_L10gamesAVG!$I:$I,0))</f>
        <v>65</v>
      </c>
      <c r="O66" s="5">
        <f>INDEX(PUNT_L5gamesAVG!B:B,MATCH($B66,PUNT_L5gamesAVG!$I:$I,0))</f>
        <v>74</v>
      </c>
    </row>
    <row r="67" spans="1:15" x14ac:dyDescent="0.3">
      <c r="A67">
        <v>5769</v>
      </c>
      <c r="B67" t="s">
        <v>132</v>
      </c>
      <c r="C67" t="s">
        <v>706</v>
      </c>
      <c r="D67" t="s">
        <v>1156</v>
      </c>
      <c r="E67" t="s">
        <v>320</v>
      </c>
      <c r="F67" t="s">
        <v>710</v>
      </c>
      <c r="G67">
        <v>24</v>
      </c>
      <c r="H67" t="s">
        <v>275</v>
      </c>
      <c r="I67" t="s">
        <v>275</v>
      </c>
      <c r="J67" t="s">
        <v>677</v>
      </c>
      <c r="K67" t="str">
        <f>INDEX(PUNT_SeasonAVG!I:I,MATCH($B67,PUNT_SeasonAVG!$I:$I,0))</f>
        <v>Lauri Markkanen</v>
      </c>
      <c r="L67" t="str">
        <f>INDEX(PUNT_SeasonAVG!K:K,MATCH($B67,PUNT_SeasonAVG!$I:$I,0))</f>
        <v>CHI</v>
      </c>
      <c r="M67" s="5">
        <f>INDEX(PUNT_SeasonAVG!B:B,MATCH($B67,PUNT_SeasonAVG!$I:$I,0))</f>
        <v>65</v>
      </c>
      <c r="N67" s="5">
        <f>INDEX(PUNT_L10gamesAVG!B:B,MATCH($B67,PUNT_L10gamesAVG!$I:$I,0))</f>
        <v>66</v>
      </c>
      <c r="O67" s="5">
        <f>INDEX(PUNT_L5gamesAVG!B:B,MATCH($B67,PUNT_L5gamesAVG!$I:$I,0))</f>
        <v>49</v>
      </c>
    </row>
    <row r="68" spans="1:15" x14ac:dyDescent="0.3">
      <c r="A68">
        <v>5843</v>
      </c>
      <c r="B68" t="s">
        <v>133</v>
      </c>
      <c r="C68" t="s">
        <v>689</v>
      </c>
      <c r="D68" t="s">
        <v>1179</v>
      </c>
      <c r="E68" t="s">
        <v>314</v>
      </c>
      <c r="F68" t="s">
        <v>770</v>
      </c>
      <c r="G68">
        <v>3</v>
      </c>
      <c r="H68" t="s">
        <v>686</v>
      </c>
      <c r="I68" t="s">
        <v>274</v>
      </c>
      <c r="J68" t="s">
        <v>677</v>
      </c>
      <c r="K68" t="str">
        <f>INDEX(PUNT_SeasonAVG!I:I,MATCH($B68,PUNT_SeasonAVG!$I:$I,0))</f>
        <v>Josh Hart</v>
      </c>
      <c r="L68" t="str">
        <f>INDEX(PUNT_SeasonAVG!K:K,MATCH($B68,PUNT_SeasonAVG!$I:$I,0))</f>
        <v>NOR</v>
      </c>
      <c r="M68" s="5">
        <f>INDEX(PUNT_SeasonAVG!B:B,MATCH($B68,PUNT_SeasonAVG!$I:$I,0))</f>
        <v>66</v>
      </c>
      <c r="N68" s="5">
        <f>INDEX(PUNT_L10gamesAVG!B:B,MATCH($B68,PUNT_L10gamesAVG!$I:$I,0))</f>
        <v>67</v>
      </c>
      <c r="O68" s="5">
        <f>INDEX(PUNT_L5gamesAVG!B:B,MATCH($B68,PUNT_L5gamesAVG!$I:$I,0))</f>
        <v>81</v>
      </c>
    </row>
    <row r="69" spans="1:15" x14ac:dyDescent="0.3">
      <c r="A69">
        <v>5321</v>
      </c>
      <c r="B69" t="s">
        <v>137</v>
      </c>
      <c r="C69" t="s">
        <v>756</v>
      </c>
      <c r="D69" t="s">
        <v>981</v>
      </c>
      <c r="E69" t="s">
        <v>341</v>
      </c>
      <c r="F69" t="s">
        <v>831</v>
      </c>
      <c r="G69">
        <v>6</v>
      </c>
      <c r="H69" t="s">
        <v>274</v>
      </c>
      <c r="I69" t="s">
        <v>274</v>
      </c>
      <c r="J69" t="s">
        <v>677</v>
      </c>
      <c r="K69" t="str">
        <f>INDEX(PUNT_SeasonAVG!I:I,MATCH($B69,PUNT_SeasonAVG!$I:$I,0))</f>
        <v>Elfrid Payton</v>
      </c>
      <c r="L69" t="str">
        <f>INDEX(PUNT_SeasonAVG!K:K,MATCH($B69,PUNT_SeasonAVG!$I:$I,0))</f>
        <v>NYK</v>
      </c>
      <c r="M69" s="5">
        <f>INDEX(PUNT_SeasonAVG!B:B,MATCH($B69,PUNT_SeasonAVG!$I:$I,0))</f>
        <v>68</v>
      </c>
      <c r="N69" s="5">
        <f>INDEX(PUNT_L10gamesAVG!B:B,MATCH($B69,PUNT_L10gamesAVG!$I:$I,0))</f>
        <v>68</v>
      </c>
      <c r="O69" s="5">
        <f>INDEX(PUNT_L5gamesAVG!B:B,MATCH($B69,PUNT_L5gamesAVG!$I:$I,0))</f>
        <v>80</v>
      </c>
    </row>
    <row r="70" spans="1:15" x14ac:dyDescent="0.3">
      <c r="A70">
        <v>5074</v>
      </c>
      <c r="B70" t="s">
        <v>115</v>
      </c>
      <c r="C70" t="s">
        <v>795</v>
      </c>
      <c r="D70" t="s">
        <v>923</v>
      </c>
      <c r="E70" t="s">
        <v>350</v>
      </c>
      <c r="F70" t="s">
        <v>777</v>
      </c>
      <c r="G70">
        <v>5</v>
      </c>
      <c r="H70" t="s">
        <v>686</v>
      </c>
      <c r="I70" t="s">
        <v>274</v>
      </c>
      <c r="J70" t="s">
        <v>677</v>
      </c>
      <c r="K70" t="str">
        <f>INDEX(PUNT_SeasonAVG!I:I,MATCH($B70,PUNT_SeasonAVG!$I:$I,0))</f>
        <v>Will Barton</v>
      </c>
      <c r="L70" t="str">
        <f>INDEX(PUNT_SeasonAVG!K:K,MATCH($B70,PUNT_SeasonAVG!$I:$I,0))</f>
        <v>DEN</v>
      </c>
      <c r="M70" s="5">
        <f>INDEX(PUNT_SeasonAVG!B:B,MATCH($B70,PUNT_SeasonAVG!$I:$I,0))</f>
        <v>70</v>
      </c>
      <c r="N70" s="5">
        <f>INDEX(PUNT_L10gamesAVG!B:B,MATCH($B70,PUNT_L10gamesAVG!$I:$I,0))</f>
        <v>69</v>
      </c>
      <c r="O70" s="5">
        <f>INDEX(PUNT_L5gamesAVG!B:B,MATCH($B70,PUNT_L5gamesAVG!$I:$I,0))</f>
        <v>92</v>
      </c>
    </row>
    <row r="71" spans="1:15" x14ac:dyDescent="0.3">
      <c r="A71">
        <v>5855</v>
      </c>
      <c r="B71" t="s">
        <v>135</v>
      </c>
      <c r="C71" t="s">
        <v>692</v>
      </c>
      <c r="D71" t="s">
        <v>1196</v>
      </c>
      <c r="E71" t="s">
        <v>338</v>
      </c>
      <c r="F71" t="s">
        <v>754</v>
      </c>
      <c r="G71">
        <v>13</v>
      </c>
      <c r="H71" t="s">
        <v>45</v>
      </c>
      <c r="I71" t="s">
        <v>45</v>
      </c>
      <c r="J71" t="s">
        <v>677</v>
      </c>
      <c r="K71" t="str">
        <f>INDEX(PUNT_SeasonAVG!I:I,MATCH($B71,PUNT_SeasonAVG!$I:$I,0))</f>
        <v>Thomas Bryant</v>
      </c>
      <c r="L71" t="str">
        <f>INDEX(PUNT_SeasonAVG!K:K,MATCH($B71,PUNT_SeasonAVG!$I:$I,0))</f>
        <v>WAS</v>
      </c>
      <c r="M71" s="5">
        <f>INDEX(PUNT_SeasonAVG!B:B,MATCH($B71,PUNT_SeasonAVG!$I:$I,0))</f>
        <v>72</v>
      </c>
      <c r="N71" s="5">
        <f>INDEX(PUNT_L10gamesAVG!B:B,MATCH($B71,PUNT_L10gamesAVG!$I:$I,0))</f>
        <v>70</v>
      </c>
      <c r="O71" s="5">
        <f>INDEX(PUNT_L5gamesAVG!B:B,MATCH($B71,PUNT_L5gamesAVG!$I:$I,0))</f>
        <v>108</v>
      </c>
    </row>
    <row r="72" spans="1:15" x14ac:dyDescent="0.3">
      <c r="A72">
        <v>5500</v>
      </c>
      <c r="B72" t="s">
        <v>120</v>
      </c>
      <c r="C72" t="s">
        <v>689</v>
      </c>
      <c r="D72" t="s">
        <v>1045</v>
      </c>
      <c r="E72" t="s">
        <v>334</v>
      </c>
      <c r="F72" t="s">
        <v>760</v>
      </c>
      <c r="G72">
        <v>0</v>
      </c>
      <c r="H72" t="s">
        <v>686</v>
      </c>
      <c r="I72" t="s">
        <v>274</v>
      </c>
      <c r="J72" t="s">
        <v>677</v>
      </c>
      <c r="K72" t="str">
        <f>INDEX(PUNT_SeasonAVG!I:I,MATCH($B72,PUNT_SeasonAVG!$I:$I,0))</f>
        <v>Josh Richardson</v>
      </c>
      <c r="L72" t="str">
        <f>INDEX(PUNT_SeasonAVG!K:K,MATCH($B72,PUNT_SeasonAVG!$I:$I,0))</f>
        <v>PHI</v>
      </c>
      <c r="M72" s="5">
        <f>INDEX(PUNT_SeasonAVG!B:B,MATCH($B72,PUNT_SeasonAVG!$I:$I,0))</f>
        <v>63</v>
      </c>
      <c r="N72" s="5">
        <f>INDEX(PUNT_L10gamesAVG!B:B,MATCH($B72,PUNT_L10gamesAVG!$I:$I,0))</f>
        <v>71</v>
      </c>
      <c r="O72" s="5">
        <f>INDEX(PUNT_L5gamesAVG!B:B,MATCH($B72,PUNT_L5gamesAVG!$I:$I,0))</f>
        <v>99</v>
      </c>
    </row>
    <row r="73" spans="1:15" x14ac:dyDescent="0.3">
      <c r="A73">
        <v>5825</v>
      </c>
      <c r="B73" t="s">
        <v>141</v>
      </c>
      <c r="C73" t="s">
        <v>706</v>
      </c>
      <c r="D73" t="s">
        <v>1161</v>
      </c>
      <c r="E73" t="s">
        <v>323</v>
      </c>
      <c r="F73" t="s">
        <v>702</v>
      </c>
      <c r="G73">
        <v>5</v>
      </c>
      <c r="H73" t="s">
        <v>274</v>
      </c>
      <c r="I73" t="s">
        <v>274</v>
      </c>
      <c r="J73" t="s">
        <v>677</v>
      </c>
      <c r="K73" t="str">
        <f>INDEX(PUNT_SeasonAVG!I:I,MATCH($B73,PUNT_SeasonAVG!$I:$I,0))</f>
        <v>Luke Kennard</v>
      </c>
      <c r="L73" t="str">
        <f>INDEX(PUNT_SeasonAVG!K:K,MATCH($B73,PUNT_SeasonAVG!$I:$I,0))</f>
        <v>DET</v>
      </c>
      <c r="M73" s="5">
        <f>INDEX(PUNT_SeasonAVG!B:B,MATCH($B73,PUNT_SeasonAVG!$I:$I,0))</f>
        <v>74</v>
      </c>
      <c r="N73" s="5">
        <f>INDEX(PUNT_L10gamesAVG!B:B,MATCH($B73,PUNT_L10gamesAVG!$I:$I,0))</f>
        <v>72</v>
      </c>
      <c r="O73" s="5">
        <f>INDEX(PUNT_L5gamesAVG!B:B,MATCH($B73,PUNT_L5gamesAVG!$I:$I,0))</f>
        <v>54</v>
      </c>
    </row>
    <row r="74" spans="1:15" x14ac:dyDescent="0.3">
      <c r="A74">
        <v>4130</v>
      </c>
      <c r="B74" t="s">
        <v>117</v>
      </c>
      <c r="C74" t="s">
        <v>706</v>
      </c>
      <c r="D74" t="s">
        <v>765</v>
      </c>
      <c r="E74" t="s">
        <v>340</v>
      </c>
      <c r="F74" t="s">
        <v>766</v>
      </c>
      <c r="G74">
        <v>12</v>
      </c>
      <c r="H74" t="s">
        <v>699</v>
      </c>
      <c r="I74" t="s">
        <v>275</v>
      </c>
      <c r="J74" t="s">
        <v>677</v>
      </c>
      <c r="K74" t="str">
        <f>INDEX(PUNT_SeasonAVG!I:I,MATCH($B74,PUNT_SeasonAVG!$I:$I,0))</f>
        <v>LaMarcus Aldridge</v>
      </c>
      <c r="L74" t="str">
        <f>INDEX(PUNT_SeasonAVG!K:K,MATCH($B74,PUNT_SeasonAVG!$I:$I,0))</f>
        <v>SAS</v>
      </c>
      <c r="M74" s="5">
        <f>INDEX(PUNT_SeasonAVG!B:B,MATCH($B74,PUNT_SeasonAVG!$I:$I,0))</f>
        <v>55</v>
      </c>
      <c r="N74" s="5">
        <f>INDEX(PUNT_L10gamesAVG!B:B,MATCH($B74,PUNT_L10gamesAVG!$I:$I,0))</f>
        <v>73</v>
      </c>
      <c r="O74" s="5">
        <f>INDEX(PUNT_L5gamesAVG!B:B,MATCH($B74,PUNT_L5gamesAVG!$I:$I,0))</f>
        <v>85</v>
      </c>
    </row>
    <row r="75" spans="1:15" x14ac:dyDescent="0.3">
      <c r="A75">
        <v>4624</v>
      </c>
      <c r="B75" t="s">
        <v>143</v>
      </c>
      <c r="C75" t="s">
        <v>689</v>
      </c>
      <c r="D75" t="s">
        <v>826</v>
      </c>
      <c r="E75" t="s">
        <v>329</v>
      </c>
      <c r="F75" t="s">
        <v>811</v>
      </c>
      <c r="G75">
        <v>0</v>
      </c>
      <c r="H75" t="s">
        <v>274</v>
      </c>
      <c r="I75" t="s">
        <v>274</v>
      </c>
      <c r="J75" t="s">
        <v>677</v>
      </c>
      <c r="K75" t="str">
        <f>INDEX(PUNT_SeasonAVG!I:I,MATCH($B75,PUNT_SeasonAVG!$I:$I,0))</f>
        <v>Jeff Teague</v>
      </c>
      <c r="L75" t="str">
        <f>INDEX(PUNT_SeasonAVG!K:K,MATCH($B75,PUNT_SeasonAVG!$I:$I,0))</f>
        <v>MIN</v>
      </c>
      <c r="M75" s="5">
        <f>INDEX(PUNT_SeasonAVG!B:B,MATCH($B75,PUNT_SeasonAVG!$I:$I,0))</f>
        <v>76</v>
      </c>
      <c r="N75" s="5">
        <f>INDEX(PUNT_L10gamesAVG!B:B,MATCH($B75,PUNT_L10gamesAVG!$I:$I,0))</f>
        <v>76</v>
      </c>
      <c r="O75" s="5">
        <f>INDEX(PUNT_L5gamesAVG!B:B,MATCH($B75,PUNT_L5gamesAVG!$I:$I,0))</f>
        <v>57</v>
      </c>
    </row>
    <row r="76" spans="1:15" x14ac:dyDescent="0.3">
      <c r="A76">
        <v>4472</v>
      </c>
      <c r="B76" t="s">
        <v>136</v>
      </c>
      <c r="C76" t="s">
        <v>807</v>
      </c>
      <c r="D76" t="s">
        <v>808</v>
      </c>
      <c r="E76" t="s">
        <v>355</v>
      </c>
      <c r="F76" t="s">
        <v>716</v>
      </c>
      <c r="G76">
        <v>11</v>
      </c>
      <c r="H76" t="s">
        <v>45</v>
      </c>
      <c r="I76" t="s">
        <v>45</v>
      </c>
      <c r="J76" t="s">
        <v>677</v>
      </c>
      <c r="K76" t="str">
        <f>INDEX(PUNT_SeasonAVG!I:I,MATCH($B76,PUNT_SeasonAVG!$I:$I,0))</f>
        <v>Brook Lopez</v>
      </c>
      <c r="L76" t="str">
        <f>INDEX(PUNT_SeasonAVG!K:K,MATCH($B76,PUNT_SeasonAVG!$I:$I,0))</f>
        <v>MIL</v>
      </c>
      <c r="M76" s="5">
        <f>INDEX(PUNT_SeasonAVG!B:B,MATCH($B76,PUNT_SeasonAVG!$I:$I,0))</f>
        <v>69</v>
      </c>
      <c r="N76" s="5">
        <f>INDEX(PUNT_L10gamesAVG!B:B,MATCH($B76,PUNT_L10gamesAVG!$I:$I,0))</f>
        <v>78</v>
      </c>
      <c r="O76" s="5">
        <f>INDEX(PUNT_L5gamesAVG!B:B,MATCH($B76,PUNT_L5gamesAVG!$I:$I,0))</f>
        <v>70</v>
      </c>
    </row>
    <row r="77" spans="1:15" x14ac:dyDescent="0.3">
      <c r="A77">
        <v>4387</v>
      </c>
      <c r="B77" t="s">
        <v>146</v>
      </c>
      <c r="C77" t="s">
        <v>720</v>
      </c>
      <c r="D77" t="s">
        <v>798</v>
      </c>
      <c r="E77" t="s">
        <v>323</v>
      </c>
      <c r="F77" t="s">
        <v>702</v>
      </c>
      <c r="G77">
        <v>25</v>
      </c>
      <c r="H77" t="s">
        <v>274</v>
      </c>
      <c r="I77" t="s">
        <v>274</v>
      </c>
      <c r="J77" t="s">
        <v>677</v>
      </c>
      <c r="K77" t="str">
        <f>INDEX(PUNT_SeasonAVG!I:I,MATCH($B77,PUNT_SeasonAVG!$I:$I,0))</f>
        <v>Derrick Rose</v>
      </c>
      <c r="L77" t="str">
        <f>INDEX(PUNT_SeasonAVG!K:K,MATCH($B77,PUNT_SeasonAVG!$I:$I,0))</f>
        <v>DET</v>
      </c>
      <c r="M77" s="5">
        <f>INDEX(PUNT_SeasonAVG!B:B,MATCH($B77,PUNT_SeasonAVG!$I:$I,0))</f>
        <v>80</v>
      </c>
      <c r="N77" s="5">
        <f>INDEX(PUNT_L10gamesAVG!B:B,MATCH($B77,PUNT_L10gamesAVG!$I:$I,0))</f>
        <v>79</v>
      </c>
      <c r="O77" s="5">
        <f>INDEX(PUNT_L5gamesAVG!B:B,MATCH($B77,PUNT_L5gamesAVG!$I:$I,0))</f>
        <v>115</v>
      </c>
    </row>
    <row r="78" spans="1:15" x14ac:dyDescent="0.3">
      <c r="A78">
        <v>5054</v>
      </c>
      <c r="B78" t="s">
        <v>173</v>
      </c>
      <c r="C78" t="s">
        <v>756</v>
      </c>
      <c r="D78" t="s">
        <v>915</v>
      </c>
      <c r="E78" t="s">
        <v>325</v>
      </c>
      <c r="F78" t="s">
        <v>806</v>
      </c>
      <c r="G78">
        <v>10</v>
      </c>
      <c r="H78" t="s">
        <v>686</v>
      </c>
      <c r="I78" t="s">
        <v>274</v>
      </c>
      <c r="J78" t="s">
        <v>687</v>
      </c>
      <c r="K78" t="str">
        <f>INDEX(PUNT_SeasonAVG!I:I,MATCH($B78,PUNT_SeasonAVG!$I:$I,0))</f>
        <v>Evan Fournier</v>
      </c>
      <c r="L78" t="str">
        <f>INDEX(PUNT_SeasonAVG!K:K,MATCH($B78,PUNT_SeasonAVG!$I:$I,0))</f>
        <v>ORL</v>
      </c>
      <c r="M78" s="5">
        <f>INDEX(PUNT_SeasonAVG!B:B,MATCH($B78,PUNT_SeasonAVG!$I:$I,0))</f>
        <v>93</v>
      </c>
      <c r="N78" s="5">
        <f>INDEX(PUNT_L10gamesAVG!B:B,MATCH($B78,PUNT_L10gamesAVG!$I:$I,0))</f>
        <v>80</v>
      </c>
      <c r="O78" s="5">
        <f>INDEX(PUNT_L5gamesAVG!B:B,MATCH($B78,PUNT_L5gamesAVG!$I:$I,0))</f>
        <v>48</v>
      </c>
    </row>
    <row r="79" spans="1:15" x14ac:dyDescent="0.3">
      <c r="A79">
        <v>5197</v>
      </c>
      <c r="B79" t="s">
        <v>168</v>
      </c>
      <c r="C79" t="s">
        <v>747</v>
      </c>
      <c r="D79" t="s">
        <v>956</v>
      </c>
      <c r="E79" t="s">
        <v>343</v>
      </c>
      <c r="F79" t="s">
        <v>784</v>
      </c>
      <c r="G79">
        <v>27</v>
      </c>
      <c r="H79" t="s">
        <v>45</v>
      </c>
      <c r="I79" t="s">
        <v>45</v>
      </c>
      <c r="J79" t="s">
        <v>677</v>
      </c>
      <c r="K79" t="str">
        <f>INDEX(PUNT_SeasonAVG!I:I,MATCH($B79,PUNT_SeasonAVG!$I:$I,0))</f>
        <v>Rudy Gobert</v>
      </c>
      <c r="L79" t="str">
        <f>INDEX(PUNT_SeasonAVG!K:K,MATCH($B79,PUNT_SeasonAVG!$I:$I,0))</f>
        <v>UTA</v>
      </c>
      <c r="M79" s="5">
        <f>INDEX(PUNT_SeasonAVG!B:B,MATCH($B79,PUNT_SeasonAVG!$I:$I,0))</f>
        <v>97</v>
      </c>
      <c r="N79" s="5">
        <f>INDEX(PUNT_L10gamesAVG!B:B,MATCH($B79,PUNT_L10gamesAVG!$I:$I,0))</f>
        <v>81</v>
      </c>
      <c r="O79" s="5">
        <f>INDEX(PUNT_L5gamesAVG!B:B,MATCH($B79,PUNT_L5gamesAVG!$I:$I,0))</f>
        <v>73</v>
      </c>
    </row>
    <row r="80" spans="1:15" x14ac:dyDescent="0.3">
      <c r="A80">
        <v>5069</v>
      </c>
      <c r="B80" t="s">
        <v>158</v>
      </c>
      <c r="C80" t="s">
        <v>720</v>
      </c>
      <c r="D80" t="s">
        <v>750</v>
      </c>
      <c r="E80" t="s">
        <v>357</v>
      </c>
      <c r="F80" t="s">
        <v>725</v>
      </c>
      <c r="G80">
        <v>23</v>
      </c>
      <c r="H80" t="s">
        <v>699</v>
      </c>
      <c r="I80" t="s">
        <v>275</v>
      </c>
      <c r="J80" t="s">
        <v>677</v>
      </c>
      <c r="K80" t="str">
        <f>INDEX(PUNT_SeasonAVG!I:I,MATCH($B80,PUNT_SeasonAVG!$I:$I,0))</f>
        <v>Draymond Green</v>
      </c>
      <c r="L80" t="str">
        <f>INDEX(PUNT_SeasonAVG!K:K,MATCH($B80,PUNT_SeasonAVG!$I:$I,0))</f>
        <v>GSW</v>
      </c>
      <c r="M80" s="5">
        <f>INDEX(PUNT_SeasonAVG!B:B,MATCH($B80,PUNT_SeasonAVG!$I:$I,0))</f>
        <v>82</v>
      </c>
      <c r="N80" s="5">
        <f>INDEX(PUNT_L10gamesAVG!B:B,MATCH($B80,PUNT_L10gamesAVG!$I:$I,0))</f>
        <v>82</v>
      </c>
      <c r="O80" s="5">
        <f>INDEX(PUNT_L5gamesAVG!B:B,MATCH($B80,PUNT_L5gamesAVG!$I:$I,0))</f>
        <v>84</v>
      </c>
    </row>
    <row r="81" spans="1:15" x14ac:dyDescent="0.3">
      <c r="A81">
        <v>5336</v>
      </c>
      <c r="B81" t="s">
        <v>152</v>
      </c>
      <c r="C81" t="s">
        <v>45</v>
      </c>
      <c r="D81" t="s">
        <v>991</v>
      </c>
      <c r="E81" t="s">
        <v>354</v>
      </c>
      <c r="F81" t="s">
        <v>694</v>
      </c>
      <c r="G81">
        <v>15</v>
      </c>
      <c r="H81" t="s">
        <v>699</v>
      </c>
      <c r="I81" t="s">
        <v>275</v>
      </c>
      <c r="J81" t="s">
        <v>677</v>
      </c>
      <c r="K81" t="str">
        <f>INDEX(PUNT_SeasonAVG!I:I,MATCH($B81,PUNT_SeasonAVG!$I:$I,0))</f>
        <v>Clint Capela</v>
      </c>
      <c r="L81" t="str">
        <f>INDEX(PUNT_SeasonAVG!K:K,MATCH($B81,PUNT_SeasonAVG!$I:$I,0))</f>
        <v>HOU</v>
      </c>
      <c r="M81" s="5">
        <f>INDEX(PUNT_SeasonAVG!B:B,MATCH($B81,PUNT_SeasonAVG!$I:$I,0))</f>
        <v>86</v>
      </c>
      <c r="N81" s="5">
        <f>INDEX(PUNT_L10gamesAVG!B:B,MATCH($B81,PUNT_L10gamesAVG!$I:$I,0))</f>
        <v>83</v>
      </c>
      <c r="O81" s="5">
        <f>INDEX(PUNT_L5gamesAVG!B:B,MATCH($B81,PUNT_L5gamesAVG!$I:$I,0))</f>
        <v>50</v>
      </c>
    </row>
    <row r="82" spans="1:15" x14ac:dyDescent="0.3">
      <c r="A82">
        <v>5349</v>
      </c>
      <c r="B82" t="s">
        <v>165</v>
      </c>
      <c r="C82" t="s">
        <v>723</v>
      </c>
      <c r="D82" t="s">
        <v>994</v>
      </c>
      <c r="E82" t="s">
        <v>328</v>
      </c>
      <c r="F82" t="s">
        <v>781</v>
      </c>
      <c r="G82">
        <v>8</v>
      </c>
      <c r="H82" t="s">
        <v>274</v>
      </c>
      <c r="I82" t="s">
        <v>274</v>
      </c>
      <c r="J82" t="s">
        <v>677</v>
      </c>
      <c r="K82" t="str">
        <f>INDEX(PUNT_SeasonAVG!I:I,MATCH($B82,PUNT_SeasonAVG!$I:$I,0))</f>
        <v>Spencer Dinwiddie</v>
      </c>
      <c r="L82" t="str">
        <f>INDEX(PUNT_SeasonAVG!K:K,MATCH($B82,PUNT_SeasonAVG!$I:$I,0))</f>
        <v>BKN</v>
      </c>
      <c r="M82" s="5">
        <f>INDEX(PUNT_SeasonAVG!B:B,MATCH($B82,PUNT_SeasonAVG!$I:$I,0))</f>
        <v>95</v>
      </c>
      <c r="N82" s="5">
        <f>INDEX(PUNT_L10gamesAVG!B:B,MATCH($B82,PUNT_L10gamesAVG!$I:$I,0))</f>
        <v>84</v>
      </c>
      <c r="O82" s="5">
        <f>INDEX(PUNT_L5gamesAVG!B:B,MATCH($B82,PUNT_L5gamesAVG!$I:$I,0))</f>
        <v>53</v>
      </c>
    </row>
    <row r="83" spans="1:15" x14ac:dyDescent="0.3">
      <c r="A83">
        <v>4764</v>
      </c>
      <c r="B83" t="s">
        <v>144</v>
      </c>
      <c r="C83" t="s">
        <v>866</v>
      </c>
      <c r="D83" t="s">
        <v>867</v>
      </c>
      <c r="E83" t="s">
        <v>349</v>
      </c>
      <c r="F83" t="s">
        <v>698</v>
      </c>
      <c r="G83">
        <v>21</v>
      </c>
      <c r="H83" t="s">
        <v>45</v>
      </c>
      <c r="I83" t="s">
        <v>45</v>
      </c>
      <c r="J83" t="s">
        <v>677</v>
      </c>
      <c r="K83" t="str">
        <f>INDEX(PUNT_SeasonAVG!I:I,MATCH($B83,PUNT_SeasonAVG!$I:$I,0))</f>
        <v>Hassan Whiteside</v>
      </c>
      <c r="L83" t="str">
        <f>INDEX(PUNT_SeasonAVG!K:K,MATCH($B83,PUNT_SeasonAVG!$I:$I,0))</f>
        <v>POR</v>
      </c>
      <c r="M83" s="5">
        <f>INDEX(PUNT_SeasonAVG!B:B,MATCH($B83,PUNT_SeasonAVG!$I:$I,0))</f>
        <v>77</v>
      </c>
      <c r="N83" s="5">
        <f>INDEX(PUNT_L10gamesAVG!B:B,MATCH($B83,PUNT_L10gamesAVG!$I:$I,0))</f>
        <v>85</v>
      </c>
      <c r="O83" s="5">
        <f>INDEX(PUNT_L5gamesAVG!B:B,MATCH($B83,PUNT_L5gamesAVG!$I:$I,0))</f>
        <v>69</v>
      </c>
    </row>
    <row r="84" spans="1:15" x14ac:dyDescent="0.3">
      <c r="A84">
        <v>6022</v>
      </c>
      <c r="B84" t="s">
        <v>142</v>
      </c>
      <c r="C84" t="s">
        <v>723</v>
      </c>
      <c r="D84" t="s">
        <v>1265</v>
      </c>
      <c r="E84" t="s">
        <v>344</v>
      </c>
      <c r="F84" t="s">
        <v>98</v>
      </c>
      <c r="G84">
        <v>2</v>
      </c>
      <c r="H84" t="s">
        <v>274</v>
      </c>
      <c r="I84" t="s">
        <v>274</v>
      </c>
      <c r="J84" t="s">
        <v>677</v>
      </c>
      <c r="K84" t="str">
        <f>INDEX(PUNT_SeasonAVG!I:I,MATCH($B84,PUNT_SeasonAVG!$I:$I,0))</f>
        <v>Shai Gilgeous-Alexander</v>
      </c>
      <c r="L84" t="str">
        <f>INDEX(PUNT_SeasonAVG!K:K,MATCH($B84,PUNT_SeasonAVG!$I:$I,0))</f>
        <v>OKC</v>
      </c>
      <c r="M84" s="5">
        <f>INDEX(PUNT_SeasonAVG!B:B,MATCH($B84,PUNT_SeasonAVG!$I:$I,0))</f>
        <v>75</v>
      </c>
      <c r="N84" s="5">
        <f>INDEX(PUNT_L10gamesAVG!B:B,MATCH($B84,PUNT_L10gamesAVG!$I:$I,0))</f>
        <v>86</v>
      </c>
      <c r="O84" s="5">
        <f>INDEX(PUNT_L5gamesAVG!B:B,MATCH($B84,PUNT_L5gamesAVG!$I:$I,0))</f>
        <v>104</v>
      </c>
    </row>
    <row r="85" spans="1:15" x14ac:dyDescent="0.3">
      <c r="A85">
        <v>4884</v>
      </c>
      <c r="B85" t="s">
        <v>153</v>
      </c>
      <c r="C85" t="s">
        <v>692</v>
      </c>
      <c r="D85" t="s">
        <v>873</v>
      </c>
      <c r="E85" t="s">
        <v>326</v>
      </c>
      <c r="F85" t="s">
        <v>737</v>
      </c>
      <c r="G85">
        <v>13</v>
      </c>
      <c r="H85" t="s">
        <v>699</v>
      </c>
      <c r="I85" t="s">
        <v>275</v>
      </c>
      <c r="J85" t="s">
        <v>677</v>
      </c>
      <c r="K85" t="str">
        <f>INDEX(PUNT_SeasonAVG!I:I,MATCH($B85,PUNT_SeasonAVG!$I:$I,0))</f>
        <v>Tristan Thompson</v>
      </c>
      <c r="L85" t="str">
        <f>INDEX(PUNT_SeasonAVG!K:K,MATCH($B85,PUNT_SeasonAVG!$I:$I,0))</f>
        <v>CLE</v>
      </c>
      <c r="M85" s="5">
        <f>INDEX(PUNT_SeasonAVG!B:B,MATCH($B85,PUNT_SeasonAVG!$I:$I,0))</f>
        <v>78</v>
      </c>
      <c r="N85" s="5">
        <f>INDEX(PUNT_L10gamesAVG!B:B,MATCH($B85,PUNT_L10gamesAVG!$I:$I,0))</f>
        <v>87</v>
      </c>
      <c r="O85" s="5">
        <f>INDEX(PUNT_L5gamesAVG!B:B,MATCH($B85,PUNT_L5gamesAVG!$I:$I,0))</f>
        <v>72</v>
      </c>
    </row>
    <row r="86" spans="1:15" x14ac:dyDescent="0.3">
      <c r="A86">
        <v>5643</v>
      </c>
      <c r="B86" t="s">
        <v>154</v>
      </c>
      <c r="C86" t="s">
        <v>692</v>
      </c>
      <c r="D86" t="s">
        <v>1077</v>
      </c>
      <c r="E86" t="s">
        <v>328</v>
      </c>
      <c r="F86" t="s">
        <v>781</v>
      </c>
      <c r="G86">
        <v>2</v>
      </c>
      <c r="H86" t="s">
        <v>275</v>
      </c>
      <c r="I86" t="s">
        <v>275</v>
      </c>
      <c r="J86" t="s">
        <v>796</v>
      </c>
      <c r="K86" t="str">
        <f>INDEX(PUNT_SeasonAVG!I:I,MATCH($B86,PUNT_SeasonAVG!$I:$I,0))</f>
        <v>Taurean Prince</v>
      </c>
      <c r="L86" t="str">
        <f>INDEX(PUNT_SeasonAVG!K:K,MATCH($B86,PUNT_SeasonAVG!$I:$I,0))</f>
        <v>BKN</v>
      </c>
      <c r="M86" s="5">
        <f>INDEX(PUNT_SeasonAVG!B:B,MATCH($B86,PUNT_SeasonAVG!$I:$I,0))</f>
        <v>87</v>
      </c>
      <c r="N86" s="5">
        <f>INDEX(PUNT_L10gamesAVG!B:B,MATCH($B86,PUNT_L10gamesAVG!$I:$I,0))</f>
        <v>88</v>
      </c>
      <c r="O86" s="5">
        <f>INDEX(PUNT_L5gamesAVG!B:B,MATCH($B86,PUNT_L5gamesAVG!$I:$I,0))</f>
        <v>187</v>
      </c>
    </row>
    <row r="87" spans="1:15" x14ac:dyDescent="0.3">
      <c r="A87">
        <v>4614</v>
      </c>
      <c r="B87" t="s">
        <v>157</v>
      </c>
      <c r="C87" t="s">
        <v>720</v>
      </c>
      <c r="D87" t="s">
        <v>824</v>
      </c>
      <c r="E87" t="s">
        <v>340</v>
      </c>
      <c r="F87" t="s">
        <v>766</v>
      </c>
      <c r="G87">
        <v>10</v>
      </c>
      <c r="H87" t="s">
        <v>686</v>
      </c>
      <c r="I87" t="s">
        <v>274</v>
      </c>
      <c r="J87" t="s">
        <v>677</v>
      </c>
      <c r="K87" t="str">
        <f>INDEX(PUNT_SeasonAVG!I:I,MATCH($B87,PUNT_SeasonAVG!$I:$I,0))</f>
        <v>DeMar DeRozan</v>
      </c>
      <c r="L87" t="str">
        <f>INDEX(PUNT_SeasonAVG!K:K,MATCH($B87,PUNT_SeasonAVG!$I:$I,0))</f>
        <v>SAS</v>
      </c>
      <c r="M87" s="5">
        <f>INDEX(PUNT_SeasonAVG!B:B,MATCH($B87,PUNT_SeasonAVG!$I:$I,0))</f>
        <v>91</v>
      </c>
      <c r="N87" s="5">
        <f>INDEX(PUNT_L10gamesAVG!B:B,MATCH($B87,PUNT_L10gamesAVG!$I:$I,0))</f>
        <v>89</v>
      </c>
      <c r="O87" s="5">
        <f>INDEX(PUNT_L5gamesAVG!B:B,MATCH($B87,PUNT_L5gamesAVG!$I:$I,0))</f>
        <v>105</v>
      </c>
    </row>
    <row r="88" spans="1:15" x14ac:dyDescent="0.3">
      <c r="A88">
        <v>5013</v>
      </c>
      <c r="B88" t="s">
        <v>175</v>
      </c>
      <c r="C88" t="s">
        <v>866</v>
      </c>
      <c r="D88" t="s">
        <v>906</v>
      </c>
      <c r="E88" t="s">
        <v>347</v>
      </c>
      <c r="F88" t="s">
        <v>739</v>
      </c>
      <c r="G88">
        <v>40</v>
      </c>
      <c r="H88" t="s">
        <v>275</v>
      </c>
      <c r="I88" t="s">
        <v>275</v>
      </c>
      <c r="J88" t="s">
        <v>677</v>
      </c>
      <c r="K88" t="str">
        <f>INDEX(PUNT_SeasonAVG!I:I,MATCH($B88,PUNT_SeasonAVG!$I:$I,0))</f>
        <v>Harrison Barnes</v>
      </c>
      <c r="L88" t="str">
        <f>INDEX(PUNT_SeasonAVG!K:K,MATCH($B88,PUNT_SeasonAVG!$I:$I,0))</f>
        <v>SAC</v>
      </c>
      <c r="M88" s="5">
        <f>INDEX(PUNT_SeasonAVG!B:B,MATCH($B88,PUNT_SeasonAVG!$I:$I,0))</f>
        <v>101</v>
      </c>
      <c r="N88" s="5">
        <f>INDEX(PUNT_L10gamesAVG!B:B,MATCH($B88,PUNT_L10gamesAVG!$I:$I,0))</f>
        <v>90</v>
      </c>
      <c r="O88" s="5">
        <f>INDEX(PUNT_L5gamesAVG!B:B,MATCH($B88,PUNT_L5gamesAVG!$I:$I,0))</f>
        <v>98</v>
      </c>
    </row>
    <row r="89" spans="1:15" x14ac:dyDescent="0.3">
      <c r="A89">
        <v>5187</v>
      </c>
      <c r="B89" t="s">
        <v>177</v>
      </c>
      <c r="C89" t="s">
        <v>720</v>
      </c>
      <c r="D89" t="s">
        <v>948</v>
      </c>
      <c r="E89" t="s">
        <v>344</v>
      </c>
      <c r="F89" t="s">
        <v>98</v>
      </c>
      <c r="G89">
        <v>17</v>
      </c>
      <c r="H89" t="s">
        <v>274</v>
      </c>
      <c r="I89" t="s">
        <v>274</v>
      </c>
      <c r="J89" t="s">
        <v>677</v>
      </c>
      <c r="K89" t="str">
        <f>INDEX(PUNT_SeasonAVG!I:I,MATCH($B89,PUNT_SeasonAVG!$I:$I,0))</f>
        <v>Dennis Schroder</v>
      </c>
      <c r="L89" t="str">
        <f>INDEX(PUNT_SeasonAVG!K:K,MATCH($B89,PUNT_SeasonAVG!$I:$I,0))</f>
        <v>OKC</v>
      </c>
      <c r="M89" s="5">
        <f>INDEX(PUNT_SeasonAVG!B:B,MATCH($B89,PUNT_SeasonAVG!$I:$I,0))</f>
        <v>103</v>
      </c>
      <c r="N89" s="5">
        <f>INDEX(PUNT_L10gamesAVG!B:B,MATCH($B89,PUNT_L10gamesAVG!$I:$I,0))</f>
        <v>91</v>
      </c>
      <c r="O89" s="5">
        <f>INDEX(PUNT_L5gamesAVG!B:B,MATCH($B89,PUNT_L5gamesAVG!$I:$I,0))</f>
        <v>110</v>
      </c>
    </row>
    <row r="90" spans="1:15" x14ac:dyDescent="0.3">
      <c r="A90">
        <v>5335</v>
      </c>
      <c r="B90" t="s">
        <v>161</v>
      </c>
      <c r="C90" t="s">
        <v>723</v>
      </c>
      <c r="D90" t="s">
        <v>990</v>
      </c>
      <c r="E90" t="s">
        <v>329</v>
      </c>
      <c r="F90" t="s">
        <v>811</v>
      </c>
      <c r="G90">
        <v>13</v>
      </c>
      <c r="H90" t="s">
        <v>274</v>
      </c>
      <c r="I90" t="s">
        <v>274</v>
      </c>
      <c r="J90" t="s">
        <v>687</v>
      </c>
      <c r="K90" t="str">
        <f>INDEX(PUNT_SeasonAVG!I:I,MATCH($B90,PUNT_SeasonAVG!$I:$I,0))</f>
        <v>Shabazz Napier</v>
      </c>
      <c r="L90" t="str">
        <f>INDEX(PUNT_SeasonAVG!K:K,MATCH($B90,PUNT_SeasonAVG!$I:$I,0))</f>
        <v>MIN</v>
      </c>
      <c r="M90" s="5">
        <f>INDEX(PUNT_SeasonAVG!B:B,MATCH($B90,PUNT_SeasonAVG!$I:$I,0))</f>
        <v>92</v>
      </c>
      <c r="N90" s="5">
        <f>INDEX(PUNT_L10gamesAVG!B:B,MATCH($B90,PUNT_L10gamesAVG!$I:$I,0))</f>
        <v>92</v>
      </c>
      <c r="O90" s="5">
        <f>INDEX(PUNT_L5gamesAVG!B:B,MATCH($B90,PUNT_L5gamesAVG!$I:$I,0))</f>
        <v>65</v>
      </c>
    </row>
    <row r="91" spans="1:15" x14ac:dyDescent="0.3">
      <c r="A91">
        <v>5821</v>
      </c>
      <c r="B91" t="s">
        <v>206</v>
      </c>
      <c r="C91" t="s">
        <v>275</v>
      </c>
      <c r="D91" t="s">
        <v>1157</v>
      </c>
      <c r="E91" t="s">
        <v>341</v>
      </c>
      <c r="F91" t="s">
        <v>831</v>
      </c>
      <c r="G91">
        <v>11</v>
      </c>
      <c r="H91" t="s">
        <v>274</v>
      </c>
      <c r="I91" t="s">
        <v>274</v>
      </c>
      <c r="J91" t="s">
        <v>796</v>
      </c>
      <c r="K91" t="str">
        <f>INDEX(PUNT_SeasonAVG!I:I,MATCH($B91,PUNT_SeasonAVG!$I:$I,0))</f>
        <v>Frank Ntilikina</v>
      </c>
      <c r="L91" t="str">
        <f>INDEX(PUNT_SeasonAVG!K:K,MATCH($B91,PUNT_SeasonAVG!$I:$I,0))</f>
        <v>NYK</v>
      </c>
      <c r="M91" s="5">
        <f>INDEX(PUNT_SeasonAVG!B:B,MATCH($B91,PUNT_SeasonAVG!$I:$I,0))</f>
        <v>130</v>
      </c>
      <c r="N91" s="5">
        <f>INDEX(PUNT_L10gamesAVG!B:B,MATCH($B91,PUNT_L10gamesAVG!$I:$I,0))</f>
        <v>93</v>
      </c>
      <c r="O91" s="5">
        <f>INDEX(PUNT_L5gamesAVG!B:B,MATCH($B91,PUNT_L5gamesAVG!$I:$I,0))</f>
        <v>44</v>
      </c>
    </row>
    <row r="92" spans="1:15" x14ac:dyDescent="0.3">
      <c r="A92">
        <v>5767</v>
      </c>
      <c r="B92" t="s">
        <v>163</v>
      </c>
      <c r="C92" t="s">
        <v>720</v>
      </c>
      <c r="D92" t="s">
        <v>1154</v>
      </c>
      <c r="E92" t="s">
        <v>347</v>
      </c>
      <c r="F92" t="s">
        <v>739</v>
      </c>
      <c r="G92">
        <v>5</v>
      </c>
      <c r="H92" t="s">
        <v>274</v>
      </c>
      <c r="I92" t="s">
        <v>274</v>
      </c>
      <c r="J92" t="s">
        <v>677</v>
      </c>
      <c r="K92" t="str">
        <f>INDEX(PUNT_SeasonAVG!I:I,MATCH($B92,PUNT_SeasonAVG!$I:$I,0))</f>
        <v>De'Aaron Fox</v>
      </c>
      <c r="L92" t="str">
        <f>INDEX(PUNT_SeasonAVG!K:K,MATCH($B92,PUNT_SeasonAVG!$I:$I,0))</f>
        <v>SAC</v>
      </c>
      <c r="M92" s="5">
        <f>INDEX(PUNT_SeasonAVG!B:B,MATCH($B92,PUNT_SeasonAVG!$I:$I,0))</f>
        <v>94</v>
      </c>
      <c r="N92" s="5">
        <f>INDEX(PUNT_L10gamesAVG!B:B,MATCH($B92,PUNT_L10gamesAVG!$I:$I,0))</f>
        <v>94</v>
      </c>
      <c r="O92" s="5">
        <f>INDEX(PUNT_L5gamesAVG!B:B,MATCH($B92,PUNT_L5gamesAVG!$I:$I,0))</f>
        <v>62</v>
      </c>
    </row>
    <row r="93" spans="1:15" x14ac:dyDescent="0.3">
      <c r="A93">
        <v>4175</v>
      </c>
      <c r="B93" t="s">
        <v>174</v>
      </c>
      <c r="C93" t="s">
        <v>696</v>
      </c>
      <c r="D93" t="s">
        <v>776</v>
      </c>
      <c r="E93" t="s">
        <v>350</v>
      </c>
      <c r="F93" t="s">
        <v>777</v>
      </c>
      <c r="G93">
        <v>4</v>
      </c>
      <c r="H93" t="s">
        <v>699</v>
      </c>
      <c r="I93" t="s">
        <v>275</v>
      </c>
      <c r="J93" t="s">
        <v>677</v>
      </c>
      <c r="K93" t="str">
        <f>INDEX(PUNT_SeasonAVG!I:I,MATCH($B93,PUNT_SeasonAVG!$I:$I,0))</f>
        <v>Paul Millsap</v>
      </c>
      <c r="L93" t="str">
        <f>INDEX(PUNT_SeasonAVG!K:K,MATCH($B93,PUNT_SeasonAVG!$I:$I,0))</f>
        <v>DEN</v>
      </c>
      <c r="M93" s="5">
        <f>INDEX(PUNT_SeasonAVG!B:B,MATCH($B93,PUNT_SeasonAVG!$I:$I,0))</f>
        <v>85</v>
      </c>
      <c r="N93" s="5">
        <f>INDEX(PUNT_L10gamesAVG!B:B,MATCH($B93,PUNT_L10gamesAVG!$I:$I,0))</f>
        <v>95</v>
      </c>
      <c r="O93" s="5">
        <f>INDEX(PUNT_L5gamesAVG!B:B,MATCH($B93,PUNT_L5gamesAVG!$I:$I,0))</f>
        <v>51</v>
      </c>
    </row>
    <row r="94" spans="1:15" x14ac:dyDescent="0.3">
      <c r="A94">
        <v>5066</v>
      </c>
      <c r="B94" t="s">
        <v>171</v>
      </c>
      <c r="C94" t="s">
        <v>692</v>
      </c>
      <c r="D94" t="s">
        <v>920</v>
      </c>
      <c r="E94" t="s">
        <v>320</v>
      </c>
      <c r="F94" t="s">
        <v>710</v>
      </c>
      <c r="G94">
        <v>31</v>
      </c>
      <c r="H94" t="s">
        <v>274</v>
      </c>
      <c r="I94" t="s">
        <v>274</v>
      </c>
      <c r="J94" t="s">
        <v>677</v>
      </c>
      <c r="K94" t="str">
        <f>INDEX(PUNT_SeasonAVG!I:I,MATCH($B94,PUNT_SeasonAVG!$I:$I,0))</f>
        <v>Tomas Satoransky</v>
      </c>
      <c r="L94" t="str">
        <f>INDEX(PUNT_SeasonAVG!K:K,MATCH($B94,PUNT_SeasonAVG!$I:$I,0))</f>
        <v>CHI</v>
      </c>
      <c r="M94" s="5">
        <f>INDEX(PUNT_SeasonAVG!B:B,MATCH($B94,PUNT_SeasonAVG!$I:$I,0))</f>
        <v>99</v>
      </c>
      <c r="N94" s="5">
        <f>INDEX(PUNT_L10gamesAVG!B:B,MATCH($B94,PUNT_L10gamesAVG!$I:$I,0))</f>
        <v>96</v>
      </c>
      <c r="O94" s="5">
        <f>INDEX(PUNT_L5gamesAVG!B:B,MATCH($B94,PUNT_L5gamesAVG!$I:$I,0))</f>
        <v>75</v>
      </c>
    </row>
    <row r="95" spans="1:15" x14ac:dyDescent="0.3">
      <c r="A95">
        <v>5323</v>
      </c>
      <c r="B95" t="s">
        <v>172</v>
      </c>
      <c r="C95" t="s">
        <v>720</v>
      </c>
      <c r="D95" t="s">
        <v>983</v>
      </c>
      <c r="E95" t="s">
        <v>346</v>
      </c>
      <c r="F95" t="s">
        <v>691</v>
      </c>
      <c r="G95">
        <v>20</v>
      </c>
      <c r="H95" t="s">
        <v>699</v>
      </c>
      <c r="I95" t="s">
        <v>275</v>
      </c>
      <c r="J95" t="s">
        <v>677</v>
      </c>
      <c r="K95" t="str">
        <f>INDEX(PUNT_SeasonAVG!I:I,MATCH($B95,PUNT_SeasonAVG!$I:$I,0))</f>
        <v>Dario Saric</v>
      </c>
      <c r="L95" t="str">
        <f>INDEX(PUNT_SeasonAVG!K:K,MATCH($B95,PUNT_SeasonAVG!$I:$I,0))</f>
        <v>PHO</v>
      </c>
      <c r="M95" s="5">
        <f>INDEX(PUNT_SeasonAVG!B:B,MATCH($B95,PUNT_SeasonAVG!$I:$I,0))</f>
        <v>100</v>
      </c>
      <c r="N95" s="5">
        <f>INDEX(PUNT_L10gamesAVG!B:B,MATCH($B95,PUNT_L10gamesAVG!$I:$I,0))</f>
        <v>97</v>
      </c>
      <c r="O95" s="5">
        <f>INDEX(PUNT_L5gamesAVG!B:B,MATCH($B95,PUNT_L5gamesAVG!$I:$I,0))</f>
        <v>109</v>
      </c>
    </row>
    <row r="96" spans="1:15" x14ac:dyDescent="0.3">
      <c r="A96">
        <v>5325</v>
      </c>
      <c r="B96" t="s">
        <v>187</v>
      </c>
      <c r="C96" t="s">
        <v>692</v>
      </c>
      <c r="D96" t="s">
        <v>985</v>
      </c>
      <c r="E96" t="s">
        <v>322</v>
      </c>
      <c r="F96" t="s">
        <v>862</v>
      </c>
      <c r="G96">
        <v>1</v>
      </c>
      <c r="H96" t="s">
        <v>275</v>
      </c>
      <c r="I96" t="s">
        <v>275</v>
      </c>
      <c r="J96" t="s">
        <v>677</v>
      </c>
      <c r="K96" t="str">
        <f>INDEX(PUNT_SeasonAVG!I:I,MATCH($B96,PUNT_SeasonAVG!$I:$I,0))</f>
        <v>T.J. Warren</v>
      </c>
      <c r="L96" t="str">
        <f>INDEX(PUNT_SeasonAVG!K:K,MATCH($B96,PUNT_SeasonAVG!$I:$I,0))</f>
        <v>IND</v>
      </c>
      <c r="M96" s="5">
        <f>INDEX(PUNT_SeasonAVG!B:B,MATCH($B96,PUNT_SeasonAVG!$I:$I,0))</f>
        <v>115</v>
      </c>
      <c r="N96" s="5">
        <f>INDEX(PUNT_L10gamesAVG!B:B,MATCH($B96,PUNT_L10gamesAVG!$I:$I,0))</f>
        <v>98</v>
      </c>
      <c r="O96" s="5">
        <f>INDEX(PUNT_L5gamesAVG!B:B,MATCH($B96,PUNT_L5gamesAVG!$I:$I,0))</f>
        <v>112</v>
      </c>
    </row>
    <row r="97" spans="1:15" x14ac:dyDescent="0.3">
      <c r="A97">
        <v>5660</v>
      </c>
      <c r="B97" t="s">
        <v>148</v>
      </c>
      <c r="C97" t="s">
        <v>720</v>
      </c>
      <c r="D97" t="s">
        <v>1072</v>
      </c>
      <c r="E97" t="s">
        <v>340</v>
      </c>
      <c r="F97" t="s">
        <v>766</v>
      </c>
      <c r="G97">
        <v>5</v>
      </c>
      <c r="H97" t="s">
        <v>274</v>
      </c>
      <c r="I97" t="s">
        <v>274</v>
      </c>
      <c r="J97" t="s">
        <v>677</v>
      </c>
      <c r="K97" t="str">
        <f>INDEX(PUNT_SeasonAVG!I:I,MATCH($B97,PUNT_SeasonAVG!$I:$I,0))</f>
        <v>Dejounte Murray</v>
      </c>
      <c r="L97" t="str">
        <f>INDEX(PUNT_SeasonAVG!K:K,MATCH($B97,PUNT_SeasonAVG!$I:$I,0))</f>
        <v>SAS</v>
      </c>
      <c r="M97" s="5">
        <f>INDEX(PUNT_SeasonAVG!B:B,MATCH($B97,PUNT_SeasonAVG!$I:$I,0))</f>
        <v>81</v>
      </c>
      <c r="N97" s="5">
        <f>INDEX(PUNT_L10gamesAVG!B:B,MATCH($B97,PUNT_L10gamesAVG!$I:$I,0))</f>
        <v>99</v>
      </c>
      <c r="O97" s="5">
        <f>INDEX(PUNT_L5gamesAVG!B:B,MATCH($B97,PUNT_L5gamesAVG!$I:$I,0))</f>
        <v>132</v>
      </c>
    </row>
    <row r="98" spans="1:15" x14ac:dyDescent="0.3">
      <c r="A98">
        <v>5150</v>
      </c>
      <c r="B98" t="s">
        <v>183</v>
      </c>
      <c r="C98" t="s">
        <v>732</v>
      </c>
      <c r="D98" t="s">
        <v>930</v>
      </c>
      <c r="E98" t="s">
        <v>346</v>
      </c>
      <c r="F98" t="s">
        <v>691</v>
      </c>
      <c r="G98">
        <v>46</v>
      </c>
      <c r="H98" t="s">
        <v>45</v>
      </c>
      <c r="I98" t="s">
        <v>45</v>
      </c>
      <c r="J98" t="s">
        <v>677</v>
      </c>
      <c r="K98" t="str">
        <f>INDEX(PUNT_SeasonAVG!I:I,MATCH($B98,PUNT_SeasonAVG!$I:$I,0))</f>
        <v>Aron Baynes</v>
      </c>
      <c r="L98" t="str">
        <f>INDEX(PUNT_SeasonAVG!K:K,MATCH($B98,PUNT_SeasonAVG!$I:$I,0))</f>
        <v>PHO</v>
      </c>
      <c r="M98" s="5">
        <f>INDEX(PUNT_SeasonAVG!B:B,MATCH($B98,PUNT_SeasonAVG!$I:$I,0))</f>
        <v>112</v>
      </c>
      <c r="N98" s="5">
        <f>INDEX(PUNT_L10gamesAVG!B:B,MATCH($B98,PUNT_L10gamesAVG!$I:$I,0))</f>
        <v>100</v>
      </c>
      <c r="O98" s="5">
        <f>INDEX(PUNT_L5gamesAVG!B:B,MATCH($B98,PUNT_L5gamesAVG!$I:$I,0))</f>
        <v>144</v>
      </c>
    </row>
    <row r="99" spans="1:15" x14ac:dyDescent="0.3">
      <c r="A99">
        <v>6174</v>
      </c>
      <c r="B99" t="s">
        <v>155</v>
      </c>
      <c r="C99" t="s">
        <v>696</v>
      </c>
      <c r="D99" t="s">
        <v>1463</v>
      </c>
      <c r="E99" t="s">
        <v>319</v>
      </c>
      <c r="F99" t="s">
        <v>744</v>
      </c>
      <c r="G99">
        <v>25</v>
      </c>
      <c r="H99" t="s">
        <v>275</v>
      </c>
      <c r="I99" t="s">
        <v>275</v>
      </c>
      <c r="J99" t="s">
        <v>677</v>
      </c>
      <c r="K99" t="str">
        <f>INDEX(PUNT_SeasonAVG!I:I,MATCH($B99,PUNT_SeasonAVG!$I:$I,0))</f>
        <v>PJ Washington</v>
      </c>
      <c r="L99" t="str">
        <f>INDEX(PUNT_SeasonAVG!K:K,MATCH($B99,PUNT_SeasonAVG!$I:$I,0))</f>
        <v>CHA</v>
      </c>
      <c r="M99" s="5">
        <f>INDEX(PUNT_SeasonAVG!B:B,MATCH($B99,PUNT_SeasonAVG!$I:$I,0))</f>
        <v>88</v>
      </c>
      <c r="N99" s="5">
        <f>INDEX(PUNT_L10gamesAVG!B:B,MATCH($B99,PUNT_L10gamesAVG!$I:$I,0))</f>
        <v>101</v>
      </c>
      <c r="O99" s="5">
        <f>INDEX(PUNT_L5gamesAVG!B:B,MATCH($B99,PUNT_L5gamesAVG!$I:$I,0))</f>
        <v>91</v>
      </c>
    </row>
    <row r="100" spans="1:15" x14ac:dyDescent="0.3">
      <c r="A100">
        <v>4163</v>
      </c>
      <c r="B100" t="s">
        <v>147</v>
      </c>
      <c r="C100" t="s">
        <v>696</v>
      </c>
      <c r="D100" t="s">
        <v>775</v>
      </c>
      <c r="E100" t="s">
        <v>354</v>
      </c>
      <c r="F100" t="s">
        <v>694</v>
      </c>
      <c r="G100">
        <v>17</v>
      </c>
      <c r="H100" t="s">
        <v>275</v>
      </c>
      <c r="I100" t="s">
        <v>275</v>
      </c>
      <c r="J100" t="s">
        <v>677</v>
      </c>
      <c r="K100" t="str">
        <f>INDEX(PUNT_SeasonAVG!I:I,MATCH($B100,PUNT_SeasonAVG!$I:$I,0))</f>
        <v>P.J. Tucker</v>
      </c>
      <c r="L100" t="str">
        <f>INDEX(PUNT_SeasonAVG!K:K,MATCH($B100,PUNT_SeasonAVG!$I:$I,0))</f>
        <v>HOU</v>
      </c>
      <c r="M100" s="5">
        <f>INDEX(PUNT_SeasonAVG!B:B,MATCH($B100,PUNT_SeasonAVG!$I:$I,0))</f>
        <v>79</v>
      </c>
      <c r="N100" s="5">
        <f>INDEX(PUNT_L10gamesAVG!B:B,MATCH($B100,PUNT_L10gamesAVG!$I:$I,0))</f>
        <v>102</v>
      </c>
      <c r="O100" s="5">
        <f>INDEX(PUNT_L5gamesAVG!B:B,MATCH($B100,PUNT_L5gamesAVG!$I:$I,0))</f>
        <v>130</v>
      </c>
    </row>
    <row r="101" spans="1:15" x14ac:dyDescent="0.3">
      <c r="A101">
        <v>4766</v>
      </c>
      <c r="B101" t="s">
        <v>180</v>
      </c>
      <c r="C101" t="s">
        <v>704</v>
      </c>
      <c r="D101" t="s">
        <v>868</v>
      </c>
      <c r="E101" t="s">
        <v>347</v>
      </c>
      <c r="F101" t="s">
        <v>739</v>
      </c>
      <c r="G101">
        <v>88</v>
      </c>
      <c r="H101" t="s">
        <v>275</v>
      </c>
      <c r="I101" t="s">
        <v>275</v>
      </c>
      <c r="J101" t="s">
        <v>687</v>
      </c>
      <c r="K101" t="str">
        <f>INDEX(PUNT_SeasonAVG!I:I,MATCH($B101,PUNT_SeasonAVG!$I:$I,0))</f>
        <v>Nemanja Bjelica</v>
      </c>
      <c r="L101" t="str">
        <f>INDEX(PUNT_SeasonAVG!K:K,MATCH($B101,PUNT_SeasonAVG!$I:$I,0))</f>
        <v>SAC</v>
      </c>
      <c r="M101" s="5">
        <f>INDEX(PUNT_SeasonAVG!B:B,MATCH($B101,PUNT_SeasonAVG!$I:$I,0))</f>
        <v>104</v>
      </c>
      <c r="N101" s="5">
        <f>INDEX(PUNT_L10gamesAVG!B:B,MATCH($B101,PUNT_L10gamesAVG!$I:$I,0))</f>
        <v>103</v>
      </c>
      <c r="O101" s="5">
        <f>INDEX(PUNT_L5gamesAVG!B:B,MATCH($B101,PUNT_L5gamesAVG!$I:$I,0))</f>
        <v>113</v>
      </c>
    </row>
    <row r="102" spans="1:15" x14ac:dyDescent="0.3">
      <c r="A102">
        <v>5388</v>
      </c>
      <c r="B102" t="s">
        <v>194</v>
      </c>
      <c r="C102" t="s">
        <v>706</v>
      </c>
      <c r="D102" t="s">
        <v>1007</v>
      </c>
      <c r="E102" t="s">
        <v>323</v>
      </c>
      <c r="F102" t="s">
        <v>702</v>
      </c>
      <c r="G102">
        <v>9</v>
      </c>
      <c r="H102" t="s">
        <v>274</v>
      </c>
      <c r="I102" t="s">
        <v>274</v>
      </c>
      <c r="J102" t="s">
        <v>687</v>
      </c>
      <c r="K102" t="str">
        <f>INDEX(PUNT_SeasonAVG!I:I,MATCH($B102,PUNT_SeasonAVG!$I:$I,0))</f>
        <v>Langston Galloway</v>
      </c>
      <c r="L102" t="str">
        <f>INDEX(PUNT_SeasonAVG!K:K,MATCH($B102,PUNT_SeasonAVG!$I:$I,0))</f>
        <v>DET</v>
      </c>
      <c r="M102" s="5">
        <f>INDEX(PUNT_SeasonAVG!B:B,MATCH($B102,PUNT_SeasonAVG!$I:$I,0))</f>
        <v>120</v>
      </c>
      <c r="N102" s="5">
        <f>INDEX(PUNT_L10gamesAVG!B:B,MATCH($B102,PUNT_L10gamesAVG!$I:$I,0))</f>
        <v>104</v>
      </c>
      <c r="O102" s="5">
        <f>INDEX(PUNT_L5gamesAVG!B:B,MATCH($B102,PUNT_L5gamesAVG!$I:$I,0))</f>
        <v>77</v>
      </c>
    </row>
    <row r="103" spans="1:15" x14ac:dyDescent="0.3">
      <c r="A103">
        <v>5475</v>
      </c>
      <c r="B103" t="s">
        <v>156</v>
      </c>
      <c r="C103" t="s">
        <v>714</v>
      </c>
      <c r="D103" t="s">
        <v>1029</v>
      </c>
      <c r="E103" t="s">
        <v>346</v>
      </c>
      <c r="F103" t="s">
        <v>691</v>
      </c>
      <c r="G103">
        <v>3</v>
      </c>
      <c r="H103" t="s">
        <v>275</v>
      </c>
      <c r="I103" t="s">
        <v>275</v>
      </c>
      <c r="J103" t="s">
        <v>677</v>
      </c>
      <c r="K103" t="str">
        <f>INDEX(PUNT_SeasonAVG!I:I,MATCH($B103,PUNT_SeasonAVG!$I:$I,0))</f>
        <v>Kelly Oubre Jr.</v>
      </c>
      <c r="L103" t="str">
        <f>INDEX(PUNT_SeasonAVG!K:K,MATCH($B103,PUNT_SeasonAVG!$I:$I,0))</f>
        <v>PHO</v>
      </c>
      <c r="M103" s="5">
        <f>INDEX(PUNT_SeasonAVG!B:B,MATCH($B103,PUNT_SeasonAVG!$I:$I,0))</f>
        <v>90</v>
      </c>
      <c r="N103" s="5">
        <f>INDEX(PUNT_L10gamesAVG!B:B,MATCH($B103,PUNT_L10gamesAVG!$I:$I,0))</f>
        <v>105</v>
      </c>
      <c r="O103" s="5">
        <f>INDEX(PUNT_L5gamesAVG!B:B,MATCH($B103,PUNT_L5gamesAVG!$I:$I,0))</f>
        <v>199</v>
      </c>
    </row>
    <row r="104" spans="1:15" x14ac:dyDescent="0.3">
      <c r="A104">
        <v>5858</v>
      </c>
      <c r="B104" t="s">
        <v>159</v>
      </c>
      <c r="C104" t="s">
        <v>720</v>
      </c>
      <c r="D104" t="s">
        <v>1199</v>
      </c>
      <c r="E104" t="s">
        <v>332</v>
      </c>
      <c r="F104" t="s">
        <v>734</v>
      </c>
      <c r="G104">
        <v>24</v>
      </c>
      <c r="H104" t="s">
        <v>686</v>
      </c>
      <c r="I104" t="s">
        <v>274</v>
      </c>
      <c r="J104" t="s">
        <v>687</v>
      </c>
      <c r="K104" t="str">
        <f>INDEX(PUNT_SeasonAVG!I:I,MATCH($B104,PUNT_SeasonAVG!$I:$I,0))</f>
        <v>Dillon Brooks</v>
      </c>
      <c r="L104" t="str">
        <f>INDEX(PUNT_SeasonAVG!K:K,MATCH($B104,PUNT_SeasonAVG!$I:$I,0))</f>
        <v>MEM</v>
      </c>
      <c r="M104" s="5">
        <f>INDEX(PUNT_SeasonAVG!B:B,MATCH($B104,PUNT_SeasonAVG!$I:$I,0))</f>
        <v>102</v>
      </c>
      <c r="N104" s="5">
        <f>INDEX(PUNT_L10gamesAVG!B:B,MATCH($B104,PUNT_L10gamesAVG!$I:$I,0))</f>
        <v>106</v>
      </c>
      <c r="O104" s="5">
        <f>INDEX(PUNT_L5gamesAVG!B:B,MATCH($B104,PUNT_L5gamesAVG!$I:$I,0))</f>
        <v>138</v>
      </c>
    </row>
    <row r="105" spans="1:15" x14ac:dyDescent="0.3">
      <c r="A105">
        <v>6164</v>
      </c>
      <c r="B105" t="s">
        <v>164</v>
      </c>
      <c r="C105" t="s">
        <v>689</v>
      </c>
      <c r="D105" t="s">
        <v>1454</v>
      </c>
      <c r="E105" t="s">
        <v>332</v>
      </c>
      <c r="F105" t="s">
        <v>734</v>
      </c>
      <c r="G105">
        <v>12</v>
      </c>
      <c r="H105" t="s">
        <v>274</v>
      </c>
      <c r="I105" t="s">
        <v>274</v>
      </c>
      <c r="J105" t="s">
        <v>677</v>
      </c>
      <c r="K105" t="str">
        <f>INDEX(PUNT_SeasonAVG!I:I,MATCH($B105,PUNT_SeasonAVG!$I:$I,0))</f>
        <v>Ja Morant</v>
      </c>
      <c r="L105" t="str">
        <f>INDEX(PUNT_SeasonAVG!K:K,MATCH($B105,PUNT_SeasonAVG!$I:$I,0))</f>
        <v>MEM</v>
      </c>
      <c r="M105" s="5">
        <f>INDEX(PUNT_SeasonAVG!B:B,MATCH($B105,PUNT_SeasonAVG!$I:$I,0))</f>
        <v>105</v>
      </c>
      <c r="N105" s="5">
        <f>INDEX(PUNT_L10gamesAVG!B:B,MATCH($B105,PUNT_L10gamesAVG!$I:$I,0))</f>
        <v>107</v>
      </c>
      <c r="O105" s="5">
        <f>INDEX(PUNT_L5gamesAVG!B:B,MATCH($B105,PUNT_L5gamesAVG!$I:$I,0))</f>
        <v>174</v>
      </c>
    </row>
    <row r="106" spans="1:15" x14ac:dyDescent="0.3">
      <c r="A106">
        <v>5470</v>
      </c>
      <c r="B106" t="s">
        <v>178</v>
      </c>
      <c r="C106" t="s">
        <v>689</v>
      </c>
      <c r="D106" t="s">
        <v>1025</v>
      </c>
      <c r="E106" t="s">
        <v>331</v>
      </c>
      <c r="F106" t="s">
        <v>719</v>
      </c>
      <c r="G106">
        <v>20</v>
      </c>
      <c r="H106" t="s">
        <v>686</v>
      </c>
      <c r="I106" t="s">
        <v>274</v>
      </c>
      <c r="J106" t="s">
        <v>687</v>
      </c>
      <c r="K106" t="str">
        <f>INDEX(PUNT_SeasonAVG!I:I,MATCH($B106,PUNT_SeasonAVG!$I:$I,0))</f>
        <v>Justise Winslow</v>
      </c>
      <c r="L106" t="str">
        <f>INDEX(PUNT_SeasonAVG!K:K,MATCH($B106,PUNT_SeasonAVG!$I:$I,0))</f>
        <v>MIA</v>
      </c>
      <c r="M106" s="5">
        <f>INDEX(PUNT_SeasonAVG!B:B,MATCH($B106,PUNT_SeasonAVG!$I:$I,0))</f>
        <v>106</v>
      </c>
      <c r="N106" s="5">
        <f>INDEX(PUNT_L10gamesAVG!B:B,MATCH($B106,PUNT_L10gamesAVG!$I:$I,0))</f>
        <v>108</v>
      </c>
      <c r="O106" s="5">
        <f>INDEX(PUNT_L5gamesAVG!B:B,MATCH($B106,PUNT_L5gamesAVG!$I:$I,0))</f>
        <v>116</v>
      </c>
    </row>
    <row r="107" spans="1:15" x14ac:dyDescent="0.3">
      <c r="A107">
        <v>5157</v>
      </c>
      <c r="B107" t="s">
        <v>220</v>
      </c>
      <c r="C107" t="s">
        <v>704</v>
      </c>
      <c r="D107" t="s">
        <v>938</v>
      </c>
      <c r="E107" t="s">
        <v>344</v>
      </c>
      <c r="F107" t="s">
        <v>98</v>
      </c>
      <c r="G107">
        <v>9</v>
      </c>
      <c r="H107" t="s">
        <v>699</v>
      </c>
      <c r="I107" t="s">
        <v>275</v>
      </c>
      <c r="J107" t="s">
        <v>687</v>
      </c>
      <c r="K107" t="str">
        <f>INDEX(PUNT_SeasonAVG!I:I,MATCH($B107,PUNT_SeasonAVG!$I:$I,0))</f>
        <v>Nerlens Noel</v>
      </c>
      <c r="L107" t="str">
        <f>INDEX(PUNT_SeasonAVG!K:K,MATCH($B107,PUNT_SeasonAVG!$I:$I,0))</f>
        <v>OKC</v>
      </c>
      <c r="M107" s="5">
        <f>INDEX(PUNT_SeasonAVG!B:B,MATCH($B107,PUNT_SeasonAVG!$I:$I,0))</f>
        <v>144</v>
      </c>
      <c r="N107" s="5">
        <f>INDEX(PUNT_L10gamesAVG!B:B,MATCH($B107,PUNT_L10gamesAVG!$I:$I,0))</f>
        <v>109</v>
      </c>
      <c r="O107" s="5">
        <f>INDEX(PUNT_L5gamesAVG!B:B,MATCH($B107,PUNT_L5gamesAVG!$I:$I,0))</f>
        <v>128</v>
      </c>
    </row>
    <row r="108" spans="1:15" x14ac:dyDescent="0.3">
      <c r="A108">
        <v>5068</v>
      </c>
      <c r="B108" t="s">
        <v>170</v>
      </c>
      <c r="C108" t="s">
        <v>689</v>
      </c>
      <c r="D108" t="s">
        <v>921</v>
      </c>
      <c r="E108" t="s">
        <v>332</v>
      </c>
      <c r="F108" t="s">
        <v>734</v>
      </c>
      <c r="G108">
        <v>99</v>
      </c>
      <c r="H108" t="s">
        <v>275</v>
      </c>
      <c r="I108" t="s">
        <v>275</v>
      </c>
      <c r="J108" t="s">
        <v>677</v>
      </c>
      <c r="K108" t="str">
        <f>INDEX(PUNT_SeasonAVG!I:I,MATCH($B108,PUNT_SeasonAVG!$I:$I,0))</f>
        <v>Jae Crowder</v>
      </c>
      <c r="L108" t="str">
        <f>INDEX(PUNT_SeasonAVG!K:K,MATCH($B108,PUNT_SeasonAVG!$I:$I,0))</f>
        <v>MEM</v>
      </c>
      <c r="M108" s="5">
        <f>INDEX(PUNT_SeasonAVG!B:B,MATCH($B108,PUNT_SeasonAVG!$I:$I,0))</f>
        <v>98</v>
      </c>
      <c r="N108" s="5">
        <f>INDEX(PUNT_L10gamesAVG!B:B,MATCH($B108,PUNT_L10gamesAVG!$I:$I,0))</f>
        <v>110</v>
      </c>
      <c r="O108" s="5">
        <f>INDEX(PUNT_L5gamesAVG!B:B,MATCH($B108,PUNT_L5gamesAVG!$I:$I,0))</f>
        <v>79</v>
      </c>
    </row>
    <row r="109" spans="1:15" x14ac:dyDescent="0.3">
      <c r="A109">
        <v>4246</v>
      </c>
      <c r="B109" t="s">
        <v>191</v>
      </c>
      <c r="C109" t="s">
        <v>742</v>
      </c>
      <c r="D109" t="s">
        <v>783</v>
      </c>
      <c r="E109" t="s">
        <v>343</v>
      </c>
      <c r="F109" t="s">
        <v>784</v>
      </c>
      <c r="G109">
        <v>10</v>
      </c>
      <c r="H109" t="s">
        <v>274</v>
      </c>
      <c r="I109" t="s">
        <v>274</v>
      </c>
      <c r="J109" t="s">
        <v>677</v>
      </c>
      <c r="K109" t="str">
        <f>INDEX(PUNT_SeasonAVG!I:I,MATCH($B109,PUNT_SeasonAVG!$I:$I,0))</f>
        <v>Mike Conley</v>
      </c>
      <c r="L109" t="str">
        <f>INDEX(PUNT_SeasonAVG!K:K,MATCH($B109,PUNT_SeasonAVG!$I:$I,0))</f>
        <v>UTA</v>
      </c>
      <c r="M109" s="5">
        <f>INDEX(PUNT_SeasonAVG!B:B,MATCH($B109,PUNT_SeasonAVG!$I:$I,0))</f>
        <v>117</v>
      </c>
      <c r="N109" s="5">
        <f>INDEX(PUNT_L10gamesAVG!B:B,MATCH($B109,PUNT_L10gamesAVG!$I:$I,0))</f>
        <v>112</v>
      </c>
      <c r="O109" s="5">
        <f>INDEX(PUNT_L5gamesAVG!B:B,MATCH($B109,PUNT_L5gamesAVG!$I:$I,0))</f>
        <v>120</v>
      </c>
    </row>
    <row r="110" spans="1:15" x14ac:dyDescent="0.3">
      <c r="A110">
        <v>4926</v>
      </c>
      <c r="B110" t="s">
        <v>202</v>
      </c>
      <c r="C110" t="s">
        <v>720</v>
      </c>
      <c r="D110" t="s">
        <v>896</v>
      </c>
      <c r="E110" t="s">
        <v>338</v>
      </c>
      <c r="F110" t="s">
        <v>754</v>
      </c>
      <c r="G110">
        <v>42</v>
      </c>
      <c r="H110" t="s">
        <v>699</v>
      </c>
      <c r="I110" t="s">
        <v>275</v>
      </c>
      <c r="J110" t="s">
        <v>687</v>
      </c>
      <c r="K110" t="str">
        <f>INDEX(PUNT_SeasonAVG!I:I,MATCH($B110,PUNT_SeasonAVG!$I:$I,0))</f>
        <v>Davis Bertans</v>
      </c>
      <c r="L110" t="str">
        <f>INDEX(PUNT_SeasonAVG!K:K,MATCH($B110,PUNT_SeasonAVG!$I:$I,0))</f>
        <v>WAS</v>
      </c>
      <c r="M110" s="5">
        <f>INDEX(PUNT_SeasonAVG!B:B,MATCH($B110,PUNT_SeasonAVG!$I:$I,0))</f>
        <v>111</v>
      </c>
      <c r="N110" s="5">
        <f>INDEX(PUNT_L10gamesAVG!B:B,MATCH($B110,PUNT_L10gamesAVG!$I:$I,0))</f>
        <v>113</v>
      </c>
      <c r="O110" s="5">
        <f>INDEX(PUNT_L5gamesAVG!B:B,MATCH($B110,PUNT_L5gamesAVG!$I:$I,0))</f>
        <v>124</v>
      </c>
    </row>
    <row r="111" spans="1:15" x14ac:dyDescent="0.3">
      <c r="A111">
        <v>4942</v>
      </c>
      <c r="B111" t="s">
        <v>176</v>
      </c>
      <c r="C111" t="s">
        <v>752</v>
      </c>
      <c r="D111" t="s">
        <v>898</v>
      </c>
      <c r="E111" t="s">
        <v>338</v>
      </c>
      <c r="F111" t="s">
        <v>754</v>
      </c>
      <c r="G111">
        <v>4</v>
      </c>
      <c r="H111" t="s">
        <v>274</v>
      </c>
      <c r="I111" t="s">
        <v>274</v>
      </c>
      <c r="J111" t="s">
        <v>677</v>
      </c>
      <c r="K111" t="str">
        <f>INDEX(PUNT_SeasonAVG!I:I,MATCH($B111,PUNT_SeasonAVG!$I:$I,0))</f>
        <v>Isaiah Thomas</v>
      </c>
      <c r="L111" t="str">
        <f>INDEX(PUNT_SeasonAVG!K:K,MATCH($B111,PUNT_SeasonAVG!$I:$I,0))</f>
        <v>WAS</v>
      </c>
      <c r="M111" s="5">
        <f>INDEX(PUNT_SeasonAVG!B:B,MATCH($B111,PUNT_SeasonAVG!$I:$I,0))</f>
        <v>107</v>
      </c>
      <c r="N111" s="5">
        <f>INDEX(PUNT_L10gamesAVG!B:B,MATCH($B111,PUNT_L10gamesAVG!$I:$I,0))</f>
        <v>114</v>
      </c>
      <c r="O111" s="5">
        <f>INDEX(PUNT_L5gamesAVG!B:B,MATCH($B111,PUNT_L5gamesAVG!$I:$I,0))</f>
        <v>170</v>
      </c>
    </row>
    <row r="112" spans="1:15" x14ac:dyDescent="0.3">
      <c r="A112">
        <v>4507</v>
      </c>
      <c r="B112" t="s">
        <v>166</v>
      </c>
      <c r="C112" t="s">
        <v>274</v>
      </c>
      <c r="D112" t="s">
        <v>819</v>
      </c>
      <c r="E112" t="s">
        <v>331</v>
      </c>
      <c r="F112" t="s">
        <v>719</v>
      </c>
      <c r="G112">
        <v>7</v>
      </c>
      <c r="H112" t="s">
        <v>274</v>
      </c>
      <c r="I112" t="s">
        <v>274</v>
      </c>
      <c r="J112" t="s">
        <v>677</v>
      </c>
      <c r="K112" t="str">
        <f>INDEX(PUNT_SeasonAVG!I:I,MATCH($B112,PUNT_SeasonAVG!$I:$I,0))</f>
        <v>Goran Dragic</v>
      </c>
      <c r="L112" t="str">
        <f>INDEX(PUNT_SeasonAVG!K:K,MATCH($B112,PUNT_SeasonAVG!$I:$I,0))</f>
        <v>MIA</v>
      </c>
      <c r="M112" s="5">
        <f>INDEX(PUNT_SeasonAVG!B:B,MATCH($B112,PUNT_SeasonAVG!$I:$I,0))</f>
        <v>96</v>
      </c>
      <c r="N112" s="5">
        <f>INDEX(PUNT_L10gamesAVG!B:B,MATCH($B112,PUNT_L10gamesAVG!$I:$I,0))</f>
        <v>115</v>
      </c>
      <c r="O112" s="5">
        <f>INDEX(PUNT_L5gamesAVG!B:B,MATCH($B112,PUNT_L5gamesAVG!$I:$I,0))</f>
        <v>83</v>
      </c>
    </row>
    <row r="113" spans="1:15" x14ac:dyDescent="0.3">
      <c r="A113">
        <v>4486</v>
      </c>
      <c r="B113" t="s">
        <v>181</v>
      </c>
      <c r="C113" t="s">
        <v>723</v>
      </c>
      <c r="D113" t="s">
        <v>815</v>
      </c>
      <c r="E113" t="s">
        <v>313</v>
      </c>
      <c r="F113" t="s">
        <v>774</v>
      </c>
      <c r="G113">
        <v>9</v>
      </c>
      <c r="H113" t="s">
        <v>699</v>
      </c>
      <c r="I113" t="s">
        <v>275</v>
      </c>
      <c r="J113" t="s">
        <v>677</v>
      </c>
      <c r="K113" t="str">
        <f>INDEX(PUNT_SeasonAVG!I:I,MATCH($B113,PUNT_SeasonAVG!$I:$I,0))</f>
        <v>Serge Ibaka</v>
      </c>
      <c r="L113" t="str">
        <f>INDEX(PUNT_SeasonAVG!K:K,MATCH($B113,PUNT_SeasonAVG!$I:$I,0))</f>
        <v>TOR</v>
      </c>
      <c r="M113" s="5">
        <f>INDEX(PUNT_SeasonAVG!B:B,MATCH($B113,PUNT_SeasonAVG!$I:$I,0))</f>
        <v>108</v>
      </c>
      <c r="N113" s="5">
        <f>INDEX(PUNT_L10gamesAVG!B:B,MATCH($B113,PUNT_L10gamesAVG!$I:$I,0))</f>
        <v>116</v>
      </c>
      <c r="O113" s="5">
        <f>INDEX(PUNT_L5gamesAVG!B:B,MATCH($B113,PUNT_L5gamesAVG!$I:$I,0))</f>
        <v>117</v>
      </c>
    </row>
    <row r="114" spans="1:15" x14ac:dyDescent="0.3">
      <c r="A114">
        <v>5357</v>
      </c>
      <c r="B114" t="s">
        <v>190</v>
      </c>
      <c r="C114" t="s">
        <v>689</v>
      </c>
      <c r="D114" t="s">
        <v>1001</v>
      </c>
      <c r="E114" t="s">
        <v>326</v>
      </c>
      <c r="F114" t="s">
        <v>737</v>
      </c>
      <c r="G114">
        <v>8</v>
      </c>
      <c r="H114" t="s">
        <v>274</v>
      </c>
      <c r="I114" t="s">
        <v>274</v>
      </c>
      <c r="J114" t="s">
        <v>687</v>
      </c>
      <c r="K114" t="str">
        <f>INDEX(PUNT_SeasonAVG!I:I,MATCH($B114,PUNT_SeasonAVG!$I:$I,0))</f>
        <v>Jordan Clarkson</v>
      </c>
      <c r="L114" t="str">
        <f>INDEX(PUNT_SeasonAVG!K:K,MATCH($B114,PUNT_SeasonAVG!$I:$I,0))</f>
        <v>CLE</v>
      </c>
      <c r="M114" s="5">
        <f>INDEX(PUNT_SeasonAVG!B:B,MATCH($B114,PUNT_SeasonAVG!$I:$I,0))</f>
        <v>113</v>
      </c>
      <c r="N114" s="5">
        <f>INDEX(PUNT_L10gamesAVG!B:B,MATCH($B114,PUNT_L10gamesAVG!$I:$I,0))</f>
        <v>117</v>
      </c>
      <c r="O114" s="5">
        <f>INDEX(PUNT_L5gamesAVG!B:B,MATCH($B114,PUNT_L5gamesAVG!$I:$I,0))</f>
        <v>165</v>
      </c>
    </row>
    <row r="115" spans="1:15" x14ac:dyDescent="0.3">
      <c r="A115">
        <v>4893</v>
      </c>
      <c r="B115" t="s">
        <v>189</v>
      </c>
      <c r="C115" t="s">
        <v>732</v>
      </c>
      <c r="D115" t="s">
        <v>879</v>
      </c>
      <c r="E115" t="s">
        <v>357</v>
      </c>
      <c r="F115" t="s">
        <v>725</v>
      </c>
      <c r="G115">
        <v>8</v>
      </c>
      <c r="H115" t="s">
        <v>274</v>
      </c>
      <c r="I115" t="s">
        <v>274</v>
      </c>
      <c r="J115" t="s">
        <v>687</v>
      </c>
      <c r="K115" t="str">
        <f>INDEX(PUNT_SeasonAVG!I:I,MATCH($B115,PUNT_SeasonAVG!$I:$I,0))</f>
        <v>Alec Burks</v>
      </c>
      <c r="L115" t="str">
        <f>INDEX(PUNT_SeasonAVG!K:K,MATCH($B115,PUNT_SeasonAVG!$I:$I,0))</f>
        <v>GSW</v>
      </c>
      <c r="M115" s="5">
        <f>INDEX(PUNT_SeasonAVG!B:B,MATCH($B115,PUNT_SeasonAVG!$I:$I,0))</f>
        <v>127</v>
      </c>
      <c r="N115" s="5">
        <f>INDEX(PUNT_L10gamesAVG!B:B,MATCH($B115,PUNT_L10gamesAVG!$I:$I,0))</f>
        <v>118</v>
      </c>
      <c r="O115" s="5">
        <f>INDEX(PUNT_L5gamesAVG!B:B,MATCH($B115,PUNT_L5gamesAVG!$I:$I,0))</f>
        <v>136</v>
      </c>
    </row>
    <row r="116" spans="1:15" x14ac:dyDescent="0.3">
      <c r="A116">
        <v>5344</v>
      </c>
      <c r="B116" t="s">
        <v>184</v>
      </c>
      <c r="C116" t="s">
        <v>689</v>
      </c>
      <c r="D116" t="s">
        <v>727</v>
      </c>
      <c r="E116" t="s">
        <v>328</v>
      </c>
      <c r="F116" t="s">
        <v>781</v>
      </c>
      <c r="G116">
        <v>12</v>
      </c>
      <c r="H116" t="s">
        <v>686</v>
      </c>
      <c r="I116" t="s">
        <v>274</v>
      </c>
      <c r="J116" t="s">
        <v>677</v>
      </c>
      <c r="K116" t="str">
        <f>INDEX(PUNT_SeasonAVG!I:I,MATCH($B116,PUNT_SeasonAVG!$I:$I,0))</f>
        <v>Joe Harris</v>
      </c>
      <c r="L116" t="str">
        <f>INDEX(PUNT_SeasonAVG!K:K,MATCH($B116,PUNT_SeasonAVG!$I:$I,0))</f>
        <v>BKN</v>
      </c>
      <c r="M116" s="5">
        <f>INDEX(PUNT_SeasonAVG!B:B,MATCH($B116,PUNT_SeasonAVG!$I:$I,0))</f>
        <v>110</v>
      </c>
      <c r="N116" s="5">
        <f>INDEX(PUNT_L10gamesAVG!B:B,MATCH($B116,PUNT_L10gamesAVG!$I:$I,0))</f>
        <v>119</v>
      </c>
      <c r="O116" s="5">
        <f>INDEX(PUNT_L5gamesAVG!B:B,MATCH($B116,PUNT_L5gamesAVG!$I:$I,0))</f>
        <v>155</v>
      </c>
    </row>
    <row r="117" spans="1:15" x14ac:dyDescent="0.3">
      <c r="A117">
        <v>4325</v>
      </c>
      <c r="B117" t="s">
        <v>222</v>
      </c>
      <c r="C117" t="s">
        <v>742</v>
      </c>
      <c r="D117" t="s">
        <v>697</v>
      </c>
      <c r="E117" t="s">
        <v>313</v>
      </c>
      <c r="F117" t="s">
        <v>774</v>
      </c>
      <c r="G117">
        <v>33</v>
      </c>
      <c r="H117" t="s">
        <v>45</v>
      </c>
      <c r="I117" t="s">
        <v>45</v>
      </c>
      <c r="J117" t="s">
        <v>796</v>
      </c>
      <c r="K117" t="str">
        <f>INDEX(PUNT_SeasonAVG!I:I,MATCH($B117,PUNT_SeasonAVG!$I:$I,0))</f>
        <v>Marc Gasol</v>
      </c>
      <c r="L117" t="str">
        <f>INDEX(PUNT_SeasonAVG!K:K,MATCH($B117,PUNT_SeasonAVG!$I:$I,0))</f>
        <v>TOR</v>
      </c>
      <c r="M117" s="5">
        <f>INDEX(PUNT_SeasonAVG!B:B,MATCH($B117,PUNT_SeasonAVG!$I:$I,0))</f>
        <v>145</v>
      </c>
      <c r="N117" s="5">
        <f>INDEX(PUNT_L10gamesAVG!B:B,MATCH($B117,PUNT_L10gamesAVG!$I:$I,0))</f>
        <v>120</v>
      </c>
      <c r="O117" s="5">
        <f>INDEX(PUNT_L5gamesAVG!B:B,MATCH($B117,PUNT_L5gamesAVG!$I:$I,0))</f>
        <v>97</v>
      </c>
    </row>
    <row r="118" spans="1:15" x14ac:dyDescent="0.3">
      <c r="A118">
        <v>5492</v>
      </c>
      <c r="B118" t="s">
        <v>207</v>
      </c>
      <c r="C118" t="s">
        <v>742</v>
      </c>
      <c r="D118" t="s">
        <v>1042</v>
      </c>
      <c r="E118" t="s">
        <v>758</v>
      </c>
      <c r="F118" t="s">
        <v>35</v>
      </c>
      <c r="G118">
        <v>5</v>
      </c>
      <c r="H118" t="s">
        <v>699</v>
      </c>
      <c r="I118" t="s">
        <v>275</v>
      </c>
      <c r="J118" t="s">
        <v>677</v>
      </c>
      <c r="K118" t="str">
        <f>INDEX(PUNT_SeasonAVG!I:I,MATCH($B118,PUNT_SeasonAVG!$I:$I,0))</f>
        <v>Montrezl Harrell</v>
      </c>
      <c r="L118" t="str">
        <f>INDEX(PUNT_SeasonAVG!K:K,MATCH($B118,PUNT_SeasonAVG!$I:$I,0))</f>
        <v>LAC</v>
      </c>
      <c r="M118" s="5">
        <f>INDEX(PUNT_SeasonAVG!B:B,MATCH($B118,PUNT_SeasonAVG!$I:$I,0))</f>
        <v>134</v>
      </c>
      <c r="N118" s="5">
        <f>INDEX(PUNT_L10gamesAVG!B:B,MATCH($B118,PUNT_L10gamesAVG!$I:$I,0))</f>
        <v>121</v>
      </c>
      <c r="O118" s="5">
        <f>INDEX(PUNT_L5gamesAVG!B:B,MATCH($B118,PUNT_L5gamesAVG!$I:$I,0))</f>
        <v>96</v>
      </c>
    </row>
    <row r="119" spans="1:15" x14ac:dyDescent="0.3">
      <c r="A119">
        <v>6015</v>
      </c>
      <c r="B119" t="s">
        <v>186</v>
      </c>
      <c r="C119" t="s">
        <v>689</v>
      </c>
      <c r="D119" t="s">
        <v>1259</v>
      </c>
      <c r="E119" t="s">
        <v>332</v>
      </c>
      <c r="F119" t="s">
        <v>734</v>
      </c>
      <c r="G119">
        <v>13</v>
      </c>
      <c r="H119" t="s">
        <v>699</v>
      </c>
      <c r="I119" t="s">
        <v>275</v>
      </c>
      <c r="J119" t="s">
        <v>677</v>
      </c>
      <c r="K119" t="str">
        <f>INDEX(PUNT_SeasonAVG!I:I,MATCH($B119,PUNT_SeasonAVG!$I:$I,0))</f>
        <v>Jaren Jackson Jr.</v>
      </c>
      <c r="L119" t="str">
        <f>INDEX(PUNT_SeasonAVG!K:K,MATCH($B119,PUNT_SeasonAVG!$I:$I,0))</f>
        <v>MEM</v>
      </c>
      <c r="M119" s="5">
        <f>INDEX(PUNT_SeasonAVG!B:B,MATCH($B119,PUNT_SeasonAVG!$I:$I,0))</f>
        <v>109</v>
      </c>
      <c r="N119" s="5">
        <f>INDEX(PUNT_L10gamesAVG!B:B,MATCH($B119,PUNT_L10gamesAVG!$I:$I,0))</f>
        <v>122</v>
      </c>
      <c r="O119" s="5">
        <f>INDEX(PUNT_L5gamesAVG!B:B,MATCH($B119,PUNT_L5gamesAVG!$I:$I,0))</f>
        <v>76</v>
      </c>
    </row>
    <row r="120" spans="1:15" x14ac:dyDescent="0.3">
      <c r="A120">
        <v>5295</v>
      </c>
      <c r="B120" t="s">
        <v>188</v>
      </c>
      <c r="C120" t="s">
        <v>732</v>
      </c>
      <c r="D120" t="s">
        <v>804</v>
      </c>
      <c r="E120" t="s">
        <v>325</v>
      </c>
      <c r="F120" t="s">
        <v>806</v>
      </c>
      <c r="G120">
        <v>0</v>
      </c>
      <c r="H120" t="s">
        <v>275</v>
      </c>
      <c r="I120" t="s">
        <v>275</v>
      </c>
      <c r="J120" t="s">
        <v>677</v>
      </c>
      <c r="K120" t="str">
        <f>INDEX(PUNT_SeasonAVG!I:I,MATCH($B120,PUNT_SeasonAVG!$I:$I,0))</f>
        <v>Aaron Gordon</v>
      </c>
      <c r="L120" t="str">
        <f>INDEX(PUNT_SeasonAVG!K:K,MATCH($B120,PUNT_SeasonAVG!$I:$I,0))</f>
        <v>ORL</v>
      </c>
      <c r="M120" s="5">
        <f>INDEX(PUNT_SeasonAVG!B:B,MATCH($B120,PUNT_SeasonAVG!$I:$I,0))</f>
        <v>116</v>
      </c>
      <c r="N120" s="5">
        <f>INDEX(PUNT_L10gamesAVG!B:B,MATCH($B120,PUNT_L10gamesAVG!$I:$I,0))</f>
        <v>123</v>
      </c>
      <c r="O120" s="5">
        <f>INDEX(PUNT_L5gamesAVG!B:B,MATCH($B120,PUNT_L5gamesAVG!$I:$I,0))</f>
        <v>107</v>
      </c>
    </row>
    <row r="121" spans="1:15" x14ac:dyDescent="0.3">
      <c r="A121">
        <v>6036</v>
      </c>
      <c r="B121" t="s">
        <v>193</v>
      </c>
      <c r="C121" t="s">
        <v>742</v>
      </c>
      <c r="D121" t="s">
        <v>1274</v>
      </c>
      <c r="E121" t="s">
        <v>338</v>
      </c>
      <c r="F121" t="s">
        <v>754</v>
      </c>
      <c r="G121">
        <v>21</v>
      </c>
      <c r="H121" t="s">
        <v>275</v>
      </c>
      <c r="I121" t="s">
        <v>275</v>
      </c>
      <c r="J121" t="s">
        <v>677</v>
      </c>
      <c r="K121" t="str">
        <f>INDEX(PUNT_SeasonAVG!I:I,MATCH($B121,PUNT_SeasonAVG!$I:$I,0))</f>
        <v>Moritz Wagner</v>
      </c>
      <c r="L121" t="str">
        <f>INDEX(PUNT_SeasonAVG!K:K,MATCH($B121,PUNT_SeasonAVG!$I:$I,0))</f>
        <v>WAS</v>
      </c>
      <c r="M121" s="5">
        <f>INDEX(PUNT_SeasonAVG!B:B,MATCH($B121,PUNT_SeasonAVG!$I:$I,0))</f>
        <v>124</v>
      </c>
      <c r="N121" s="5">
        <f>INDEX(PUNT_L10gamesAVG!B:B,MATCH($B121,PUNT_L10gamesAVG!$I:$I,0))</f>
        <v>124</v>
      </c>
      <c r="O121" s="5">
        <f>INDEX(PUNT_L5gamesAVG!B:B,MATCH($B121,PUNT_L5gamesAVG!$I:$I,0))</f>
        <v>131</v>
      </c>
    </row>
    <row r="122" spans="1:15" x14ac:dyDescent="0.3">
      <c r="A122">
        <v>5636</v>
      </c>
      <c r="B122" t="s">
        <v>196</v>
      </c>
      <c r="C122" t="s">
        <v>714</v>
      </c>
      <c r="D122" t="s">
        <v>1070</v>
      </c>
      <c r="E122" t="s">
        <v>320</v>
      </c>
      <c r="F122" t="s">
        <v>710</v>
      </c>
      <c r="G122">
        <v>32</v>
      </c>
      <c r="H122" t="s">
        <v>274</v>
      </c>
      <c r="I122" t="s">
        <v>274</v>
      </c>
      <c r="J122" t="s">
        <v>677</v>
      </c>
      <c r="K122" t="str">
        <f>INDEX(PUNT_SeasonAVG!I:I,MATCH($B122,PUNT_SeasonAVG!$I:$I,0))</f>
        <v>Kris Dunn</v>
      </c>
      <c r="L122" t="str">
        <f>INDEX(PUNT_SeasonAVG!K:K,MATCH($B122,PUNT_SeasonAVG!$I:$I,0))</f>
        <v>CHI</v>
      </c>
      <c r="M122" s="5">
        <f>INDEX(PUNT_SeasonAVG!B:B,MATCH($B122,PUNT_SeasonAVG!$I:$I,0))</f>
        <v>118</v>
      </c>
      <c r="N122" s="5">
        <f>INDEX(PUNT_L10gamesAVG!B:B,MATCH($B122,PUNT_L10gamesAVG!$I:$I,0))</f>
        <v>125</v>
      </c>
      <c r="O122" s="5">
        <f>INDEX(PUNT_L5gamesAVG!B:B,MATCH($B122,PUNT_L5gamesAVG!$I:$I,0))</f>
        <v>64</v>
      </c>
    </row>
    <row r="123" spans="1:15" x14ac:dyDescent="0.3">
      <c r="A123">
        <v>4886</v>
      </c>
      <c r="B123" t="s">
        <v>185</v>
      </c>
      <c r="C123" t="s">
        <v>689</v>
      </c>
      <c r="D123" t="s">
        <v>874</v>
      </c>
      <c r="E123" t="s">
        <v>332</v>
      </c>
      <c r="F123" t="s">
        <v>734</v>
      </c>
      <c r="G123">
        <v>17</v>
      </c>
      <c r="H123" t="s">
        <v>45</v>
      </c>
      <c r="I123" t="s">
        <v>45</v>
      </c>
      <c r="J123" t="s">
        <v>677</v>
      </c>
      <c r="K123" t="str">
        <f>INDEX(PUNT_SeasonAVG!I:I,MATCH($B123,PUNT_SeasonAVG!$I:$I,0))</f>
        <v>Jonas Valanciunas</v>
      </c>
      <c r="L123" t="str">
        <f>INDEX(PUNT_SeasonAVG!K:K,MATCH($B123,PUNT_SeasonAVG!$I:$I,0))</f>
        <v>MEM</v>
      </c>
      <c r="M123" s="5">
        <f>INDEX(PUNT_SeasonAVG!B:B,MATCH($B123,PUNT_SeasonAVG!$I:$I,0))</f>
        <v>114</v>
      </c>
      <c r="N123" s="5">
        <f>INDEX(PUNT_L10gamesAVG!B:B,MATCH($B123,PUNT_L10gamesAVG!$I:$I,0))</f>
        <v>126</v>
      </c>
      <c r="O123" s="5">
        <f>INDEX(PUNT_L5gamesAVG!B:B,MATCH($B123,PUNT_L5gamesAVG!$I:$I,0))</f>
        <v>123</v>
      </c>
    </row>
    <row r="124" spans="1:15" x14ac:dyDescent="0.3">
      <c r="A124">
        <v>6019</v>
      </c>
      <c r="B124" t="s">
        <v>199</v>
      </c>
      <c r="C124" t="s">
        <v>45</v>
      </c>
      <c r="D124" t="s">
        <v>1262</v>
      </c>
      <c r="E124" t="s">
        <v>326</v>
      </c>
      <c r="F124" t="s">
        <v>737</v>
      </c>
      <c r="G124">
        <v>2</v>
      </c>
      <c r="H124" t="s">
        <v>274</v>
      </c>
      <c r="I124" t="s">
        <v>274</v>
      </c>
      <c r="J124" t="s">
        <v>677</v>
      </c>
      <c r="K124" t="str">
        <f>INDEX(PUNT_SeasonAVG!I:I,MATCH($B124,PUNT_SeasonAVG!$I:$I,0))</f>
        <v>Collin Sexton</v>
      </c>
      <c r="L124" t="str">
        <f>INDEX(PUNT_SeasonAVG!K:K,MATCH($B124,PUNT_SeasonAVG!$I:$I,0))</f>
        <v>CLE</v>
      </c>
      <c r="M124" s="5">
        <f>INDEX(PUNT_SeasonAVG!B:B,MATCH($B124,PUNT_SeasonAVG!$I:$I,0))</f>
        <v>133</v>
      </c>
      <c r="N124" s="5">
        <f>INDEX(PUNT_L10gamesAVG!B:B,MATCH($B124,PUNT_L10gamesAVG!$I:$I,0))</f>
        <v>127</v>
      </c>
      <c r="O124" s="5">
        <f>INDEX(PUNT_L5gamesAVG!B:B,MATCH($B124,PUNT_L5gamesAVG!$I:$I,0))</f>
        <v>125</v>
      </c>
    </row>
    <row r="125" spans="1:15" x14ac:dyDescent="0.3">
      <c r="A125">
        <v>5487</v>
      </c>
      <c r="B125" t="s">
        <v>203</v>
      </c>
      <c r="C125" t="s">
        <v>706</v>
      </c>
      <c r="D125" t="s">
        <v>1039</v>
      </c>
      <c r="E125" t="s">
        <v>326</v>
      </c>
      <c r="F125" t="s">
        <v>737</v>
      </c>
      <c r="G125">
        <v>22</v>
      </c>
      <c r="H125" t="s">
        <v>699</v>
      </c>
      <c r="I125" t="s">
        <v>275</v>
      </c>
      <c r="J125" t="s">
        <v>677</v>
      </c>
      <c r="K125" t="str">
        <f>INDEX(PUNT_SeasonAVG!I:I,MATCH($B125,PUNT_SeasonAVG!$I:$I,0))</f>
        <v>Larry Nance Jr.</v>
      </c>
      <c r="L125" t="str">
        <f>INDEX(PUNT_SeasonAVG!K:K,MATCH($B125,PUNT_SeasonAVG!$I:$I,0))</f>
        <v>CLE</v>
      </c>
      <c r="M125" s="5">
        <f>INDEX(PUNT_SeasonAVG!B:B,MATCH($B125,PUNT_SeasonAVG!$I:$I,0))</f>
        <v>128</v>
      </c>
      <c r="N125" s="5">
        <f>INDEX(PUNT_L10gamesAVG!B:B,MATCH($B125,PUNT_L10gamesAVG!$I:$I,0))</f>
        <v>128</v>
      </c>
      <c r="O125" s="5">
        <f>INDEX(PUNT_L5gamesAVG!B:B,MATCH($B125,PUNT_L5gamesAVG!$I:$I,0))</f>
        <v>89</v>
      </c>
    </row>
    <row r="126" spans="1:15" x14ac:dyDescent="0.3">
      <c r="A126">
        <v>5497</v>
      </c>
      <c r="B126" t="s">
        <v>225</v>
      </c>
      <c r="C126" t="s">
        <v>747</v>
      </c>
      <c r="D126" t="s">
        <v>1044</v>
      </c>
      <c r="E126" t="s">
        <v>347</v>
      </c>
      <c r="F126" t="s">
        <v>739</v>
      </c>
      <c r="G126">
        <v>22</v>
      </c>
      <c r="H126" t="s">
        <v>699</v>
      </c>
      <c r="I126" t="s">
        <v>275</v>
      </c>
      <c r="J126" t="s">
        <v>677</v>
      </c>
      <c r="K126" t="str">
        <f>INDEX(PUNT_SeasonAVG!I:I,MATCH($B126,PUNT_SeasonAVG!$I:$I,0))</f>
        <v>Richaun Holmes</v>
      </c>
      <c r="L126" t="str">
        <f>INDEX(PUNT_SeasonAVG!K:K,MATCH($B126,PUNT_SeasonAVG!$I:$I,0))</f>
        <v>SAC</v>
      </c>
      <c r="M126" s="5">
        <f>INDEX(PUNT_SeasonAVG!B:B,MATCH($B126,PUNT_SeasonAVG!$I:$I,0))</f>
        <v>147</v>
      </c>
      <c r="N126" s="5">
        <f>INDEX(PUNT_L10gamesAVG!B:B,MATCH($B126,PUNT_L10gamesAVG!$I:$I,0))</f>
        <v>129</v>
      </c>
      <c r="O126" s="5">
        <f>INDEX(PUNT_L5gamesAVG!B:B,MATCH($B126,PUNT_L5gamesAVG!$I:$I,0))</f>
        <v>149</v>
      </c>
    </row>
    <row r="127" spans="1:15" x14ac:dyDescent="0.3">
      <c r="A127">
        <v>6034</v>
      </c>
      <c r="B127" t="s">
        <v>219</v>
      </c>
      <c r="C127" t="s">
        <v>732</v>
      </c>
      <c r="D127" t="s">
        <v>825</v>
      </c>
      <c r="E127" t="s">
        <v>322</v>
      </c>
      <c r="F127" t="s">
        <v>862</v>
      </c>
      <c r="G127">
        <v>3</v>
      </c>
      <c r="H127" t="s">
        <v>274</v>
      </c>
      <c r="I127" t="s">
        <v>274</v>
      </c>
      <c r="J127" t="s">
        <v>687</v>
      </c>
      <c r="K127" t="str">
        <f>INDEX(PUNT_SeasonAVG!I:I,MATCH($B127,PUNT_SeasonAVG!$I:$I,0))</f>
        <v>Aaron Holiday</v>
      </c>
      <c r="L127" t="str">
        <f>INDEX(PUNT_SeasonAVG!K:K,MATCH($B127,PUNT_SeasonAVG!$I:$I,0))</f>
        <v>IND</v>
      </c>
      <c r="M127" s="5">
        <f>INDEX(PUNT_SeasonAVG!B:B,MATCH($B127,PUNT_SeasonAVG!$I:$I,0))</f>
        <v>143</v>
      </c>
      <c r="N127" s="5">
        <f>INDEX(PUNT_L10gamesAVG!B:B,MATCH($B127,PUNT_L10gamesAVG!$I:$I,0))</f>
        <v>130</v>
      </c>
      <c r="O127" s="5">
        <f>INDEX(PUNT_L5gamesAVG!B:B,MATCH($B127,PUNT_L5gamesAVG!$I:$I,0))</f>
        <v>71</v>
      </c>
    </row>
    <row r="128" spans="1:15" x14ac:dyDescent="0.3">
      <c r="A128">
        <v>4647</v>
      </c>
      <c r="B128" t="s">
        <v>200</v>
      </c>
      <c r="C128" t="s">
        <v>696</v>
      </c>
      <c r="D128" t="s">
        <v>840</v>
      </c>
      <c r="E128" t="s">
        <v>758</v>
      </c>
      <c r="F128" t="s">
        <v>35</v>
      </c>
      <c r="G128">
        <v>21</v>
      </c>
      <c r="H128" t="s">
        <v>274</v>
      </c>
      <c r="I128" t="s">
        <v>274</v>
      </c>
      <c r="J128" t="s">
        <v>796</v>
      </c>
      <c r="K128" t="str">
        <f>INDEX(PUNT_SeasonAVG!I:I,MATCH($B128,PUNT_SeasonAVG!$I:$I,0))</f>
        <v>Patrick Beverley</v>
      </c>
      <c r="L128" t="str">
        <f>INDEX(PUNT_SeasonAVG!K:K,MATCH($B128,PUNT_SeasonAVG!$I:$I,0))</f>
        <v>LAC</v>
      </c>
      <c r="M128" s="5">
        <f>INDEX(PUNT_SeasonAVG!B:B,MATCH($B128,PUNT_SeasonAVG!$I:$I,0))</f>
        <v>126</v>
      </c>
      <c r="N128" s="5">
        <f>INDEX(PUNT_L10gamesAVG!B:B,MATCH($B128,PUNT_L10gamesAVG!$I:$I,0))</f>
        <v>131</v>
      </c>
      <c r="O128" s="5">
        <f>INDEX(PUNT_L5gamesAVG!B:B,MATCH($B128,PUNT_L5gamesAVG!$I:$I,0))</f>
        <v>133</v>
      </c>
    </row>
    <row r="129" spans="1:15" x14ac:dyDescent="0.3">
      <c r="A129">
        <v>4497</v>
      </c>
      <c r="B129" t="s">
        <v>221</v>
      </c>
      <c r="C129" t="s">
        <v>720</v>
      </c>
      <c r="D129" t="s">
        <v>818</v>
      </c>
      <c r="E129" t="s">
        <v>328</v>
      </c>
      <c r="F129" t="s">
        <v>781</v>
      </c>
      <c r="G129">
        <v>6</v>
      </c>
      <c r="H129" t="s">
        <v>45</v>
      </c>
      <c r="I129" t="s">
        <v>45</v>
      </c>
      <c r="J129" t="s">
        <v>677</v>
      </c>
      <c r="K129" t="str">
        <f>INDEX(PUNT_SeasonAVG!I:I,MATCH($B129,PUNT_SeasonAVG!$I:$I,0))</f>
        <v>DeAndre Jordan</v>
      </c>
      <c r="L129" t="str">
        <f>INDEX(PUNT_SeasonAVG!K:K,MATCH($B129,PUNT_SeasonAVG!$I:$I,0))</f>
        <v>BKN</v>
      </c>
      <c r="M129" s="5">
        <f>INDEX(PUNT_SeasonAVG!B:B,MATCH($B129,PUNT_SeasonAVG!$I:$I,0))</f>
        <v>146</v>
      </c>
      <c r="N129" s="5">
        <f>INDEX(PUNT_L10gamesAVG!B:B,MATCH($B129,PUNT_L10gamesAVG!$I:$I,0))</f>
        <v>132</v>
      </c>
      <c r="O129" s="5">
        <f>INDEX(PUNT_L5gamesAVG!B:B,MATCH($B129,PUNT_L5gamesAVG!$I:$I,0))</f>
        <v>87</v>
      </c>
    </row>
    <row r="130" spans="1:15" x14ac:dyDescent="0.3">
      <c r="A130">
        <v>6209</v>
      </c>
      <c r="B130" t="s">
        <v>192</v>
      </c>
      <c r="C130" t="s">
        <v>807</v>
      </c>
      <c r="D130" t="s">
        <v>1475</v>
      </c>
      <c r="E130" t="s">
        <v>332</v>
      </c>
      <c r="F130" t="s">
        <v>734</v>
      </c>
      <c r="G130">
        <v>15</v>
      </c>
      <c r="H130" t="s">
        <v>699</v>
      </c>
      <c r="I130" t="s">
        <v>275</v>
      </c>
      <c r="J130" t="s">
        <v>677</v>
      </c>
      <c r="K130" t="str">
        <f>INDEX(PUNT_SeasonAVG!I:I,MATCH($B130,PUNT_SeasonAVG!$I:$I,0))</f>
        <v>Brandon Clarke</v>
      </c>
      <c r="L130" t="str">
        <f>INDEX(PUNT_SeasonAVG!K:K,MATCH($B130,PUNT_SeasonAVG!$I:$I,0))</f>
        <v>MEM</v>
      </c>
      <c r="M130" s="5">
        <f>INDEX(PUNT_SeasonAVG!B:B,MATCH($B130,PUNT_SeasonAVG!$I:$I,0))</f>
        <v>123</v>
      </c>
      <c r="N130" s="5">
        <f>INDEX(PUNT_L10gamesAVG!B:B,MATCH($B130,PUNT_L10gamesAVG!$I:$I,0))</f>
        <v>133</v>
      </c>
      <c r="O130" s="5">
        <f>INDEX(PUNT_L5gamesAVG!B:B,MATCH($B130,PUNT_L5gamesAVG!$I:$I,0))</f>
        <v>197</v>
      </c>
    </row>
    <row r="131" spans="1:15" x14ac:dyDescent="0.3">
      <c r="A131">
        <v>6175</v>
      </c>
      <c r="B131" t="s">
        <v>198</v>
      </c>
      <c r="C131" t="s">
        <v>692</v>
      </c>
      <c r="D131" t="s">
        <v>1464</v>
      </c>
      <c r="E131" t="s">
        <v>331</v>
      </c>
      <c r="F131" t="s">
        <v>719</v>
      </c>
      <c r="G131">
        <v>14</v>
      </c>
      <c r="H131" t="s">
        <v>686</v>
      </c>
      <c r="I131" t="s">
        <v>274</v>
      </c>
      <c r="J131" t="s">
        <v>687</v>
      </c>
      <c r="K131" t="str">
        <f>INDEX(PUNT_SeasonAVG!I:I,MATCH($B131,PUNT_SeasonAVG!$I:$I,0))</f>
        <v>Tyler Herro</v>
      </c>
      <c r="L131" t="str">
        <f>INDEX(PUNT_SeasonAVG!K:K,MATCH($B131,PUNT_SeasonAVG!$I:$I,0))</f>
        <v>MIA</v>
      </c>
      <c r="M131" s="5">
        <f>INDEX(PUNT_SeasonAVG!B:B,MATCH($B131,PUNT_SeasonAVG!$I:$I,0))</f>
        <v>122</v>
      </c>
      <c r="N131" s="5">
        <f>INDEX(PUNT_L10gamesAVG!B:B,MATCH($B131,PUNT_L10gamesAVG!$I:$I,0))</f>
        <v>134</v>
      </c>
      <c r="O131" s="5">
        <f>INDEX(PUNT_L5gamesAVG!B:B,MATCH($B131,PUNT_L5gamesAVG!$I:$I,0))</f>
        <v>185</v>
      </c>
    </row>
    <row r="132" spans="1:15" x14ac:dyDescent="0.3">
      <c r="A132">
        <v>5330</v>
      </c>
      <c r="B132" t="s">
        <v>195</v>
      </c>
      <c r="C132" t="s">
        <v>274</v>
      </c>
      <c r="D132" t="s">
        <v>727</v>
      </c>
      <c r="E132" t="s">
        <v>350</v>
      </c>
      <c r="F132" t="s">
        <v>777</v>
      </c>
      <c r="G132">
        <v>14</v>
      </c>
      <c r="H132" t="s">
        <v>686</v>
      </c>
      <c r="I132" t="s">
        <v>274</v>
      </c>
      <c r="J132" t="s">
        <v>687</v>
      </c>
      <c r="K132" t="str">
        <f>INDEX(PUNT_SeasonAVG!I:I,MATCH($B132,PUNT_SeasonAVG!$I:$I,0))</f>
        <v>Gary Harris</v>
      </c>
      <c r="L132" t="str">
        <f>INDEX(PUNT_SeasonAVG!K:K,MATCH($B132,PUNT_SeasonAVG!$I:$I,0))</f>
        <v>DEN</v>
      </c>
      <c r="M132" s="5">
        <f>INDEX(PUNT_SeasonAVG!B:B,MATCH($B132,PUNT_SeasonAVG!$I:$I,0))</f>
        <v>129</v>
      </c>
      <c r="N132" s="5">
        <f>INDEX(PUNT_L10gamesAVG!B:B,MATCH($B132,PUNT_L10gamesAVG!$I:$I,0))</f>
        <v>135</v>
      </c>
      <c r="O132" s="5">
        <f>INDEX(PUNT_L5gamesAVG!B:B,MATCH($B132,PUNT_L5gamesAVG!$I:$I,0))</f>
        <v>135</v>
      </c>
    </row>
    <row r="133" spans="1:15" x14ac:dyDescent="0.3">
      <c r="A133">
        <v>6229</v>
      </c>
      <c r="B133" t="s">
        <v>246</v>
      </c>
      <c r="C133" t="s">
        <v>756</v>
      </c>
      <c r="D133" t="s">
        <v>1496</v>
      </c>
      <c r="E133" t="s">
        <v>357</v>
      </c>
      <c r="F133" t="s">
        <v>725</v>
      </c>
      <c r="G133">
        <v>7</v>
      </c>
      <c r="H133" t="s">
        <v>275</v>
      </c>
      <c r="I133" t="s">
        <v>275</v>
      </c>
      <c r="J133" t="s">
        <v>687</v>
      </c>
      <c r="K133" t="str">
        <f>INDEX(PUNT_SeasonAVG!I:I,MATCH($B133,PUNT_SeasonAVG!$I:$I,0))</f>
        <v>Eric Paschall</v>
      </c>
      <c r="L133" t="str">
        <f>INDEX(PUNT_SeasonAVG!K:K,MATCH($B133,PUNT_SeasonAVG!$I:$I,0))</f>
        <v>GSW</v>
      </c>
      <c r="M133" s="5">
        <f>INDEX(PUNT_SeasonAVG!B:B,MATCH($B133,PUNT_SeasonAVG!$I:$I,0))</f>
        <v>157</v>
      </c>
      <c r="N133" s="5">
        <f>INDEX(PUNT_L10gamesAVG!B:B,MATCH($B133,PUNT_L10gamesAVG!$I:$I,0))</f>
        <v>136</v>
      </c>
      <c r="O133" s="5">
        <f>INDEX(PUNT_L5gamesAVG!B:B,MATCH($B133,PUNT_L5gamesAVG!$I:$I,0))</f>
        <v>222</v>
      </c>
    </row>
    <row r="134" spans="1:15" x14ac:dyDescent="0.3">
      <c r="A134">
        <v>5466</v>
      </c>
      <c r="B134" t="s">
        <v>229</v>
      </c>
      <c r="C134" t="s">
        <v>795</v>
      </c>
      <c r="D134" t="s">
        <v>1022</v>
      </c>
      <c r="E134" t="s">
        <v>357</v>
      </c>
      <c r="F134" t="s">
        <v>725</v>
      </c>
      <c r="G134">
        <v>2</v>
      </c>
      <c r="H134" t="s">
        <v>699</v>
      </c>
      <c r="I134" t="s">
        <v>275</v>
      </c>
      <c r="J134" t="s">
        <v>677</v>
      </c>
      <c r="K134" t="str">
        <f>INDEX(PUNT_SeasonAVG!I:I,MATCH($B134,PUNT_SeasonAVG!$I:$I,0))</f>
        <v>Willie Cauley-Stein</v>
      </c>
      <c r="L134" t="str">
        <f>INDEX(PUNT_SeasonAVG!K:K,MATCH($B134,PUNT_SeasonAVG!$I:$I,0))</f>
        <v>GSW</v>
      </c>
      <c r="M134" s="5">
        <f>INDEX(PUNT_SeasonAVG!B:B,MATCH($B134,PUNT_SeasonAVG!$I:$I,0))</f>
        <v>135</v>
      </c>
      <c r="N134" s="5">
        <f>INDEX(PUNT_L10gamesAVG!B:B,MATCH($B134,PUNT_L10gamesAVG!$I:$I,0))</f>
        <v>137</v>
      </c>
      <c r="O134" s="5">
        <f>INDEX(PUNT_L5gamesAVG!B:B,MATCH($B134,PUNT_L5gamesAVG!$I:$I,0))</f>
        <v>119</v>
      </c>
    </row>
    <row r="135" spans="1:15" x14ac:dyDescent="0.3">
      <c r="A135">
        <v>6047</v>
      </c>
      <c r="B135" t="s">
        <v>208</v>
      </c>
      <c r="C135" t="s">
        <v>742</v>
      </c>
      <c r="D135" t="s">
        <v>1216</v>
      </c>
      <c r="E135" t="s">
        <v>341</v>
      </c>
      <c r="F135" t="s">
        <v>831</v>
      </c>
      <c r="G135">
        <v>23</v>
      </c>
      <c r="H135" t="s">
        <v>45</v>
      </c>
      <c r="I135" t="s">
        <v>45</v>
      </c>
      <c r="J135" t="s">
        <v>677</v>
      </c>
      <c r="K135" t="str">
        <f>INDEX(PUNT_SeasonAVG!I:I,MATCH($B135,PUNT_SeasonAVG!$I:$I,0))</f>
        <v>Mitchell Robinson</v>
      </c>
      <c r="L135" t="str">
        <f>INDEX(PUNT_SeasonAVG!K:K,MATCH($B135,PUNT_SeasonAVG!$I:$I,0))</f>
        <v>NYK</v>
      </c>
      <c r="M135" s="5">
        <f>INDEX(PUNT_SeasonAVG!B:B,MATCH($B135,PUNT_SeasonAVG!$I:$I,0))</f>
        <v>132</v>
      </c>
      <c r="N135" s="5">
        <f>INDEX(PUNT_L10gamesAVG!B:B,MATCH($B135,PUNT_L10gamesAVG!$I:$I,0))</f>
        <v>138</v>
      </c>
      <c r="O135" s="5">
        <f>INDEX(PUNT_L5gamesAVG!B:B,MATCH($B135,PUNT_L5gamesAVG!$I:$I,0))</f>
        <v>208</v>
      </c>
    </row>
    <row r="136" spans="1:15" x14ac:dyDescent="0.3">
      <c r="A136">
        <v>5262</v>
      </c>
      <c r="B136" t="s">
        <v>233</v>
      </c>
      <c r="C136" t="s">
        <v>689</v>
      </c>
      <c r="D136" t="s">
        <v>750</v>
      </c>
      <c r="E136" t="s">
        <v>758</v>
      </c>
      <c r="F136" t="s">
        <v>35</v>
      </c>
      <c r="G136">
        <v>4</v>
      </c>
      <c r="H136" t="s">
        <v>699</v>
      </c>
      <c r="I136" t="s">
        <v>275</v>
      </c>
      <c r="J136" t="s">
        <v>687</v>
      </c>
      <c r="K136" t="str">
        <f>INDEX(PUNT_SeasonAVG!I:I,MATCH($B136,PUNT_SeasonAVG!$I:$I,0))</f>
        <v>JaMychal Green</v>
      </c>
      <c r="L136" t="str">
        <f>INDEX(PUNT_SeasonAVG!K:K,MATCH($B136,PUNT_SeasonAVG!$I:$I,0))</f>
        <v>LAC</v>
      </c>
      <c r="M136" s="5">
        <f>INDEX(PUNT_SeasonAVG!B:B,MATCH($B136,PUNT_SeasonAVG!$I:$I,0))</f>
        <v>154</v>
      </c>
      <c r="N136" s="5">
        <f>INDEX(PUNT_L10gamesAVG!B:B,MATCH($B136,PUNT_L10gamesAVG!$I:$I,0))</f>
        <v>139</v>
      </c>
      <c r="O136" s="5">
        <f>INDEX(PUNT_L5gamesAVG!B:B,MATCH($B136,PUNT_L5gamesAVG!$I:$I,0))</f>
        <v>129</v>
      </c>
    </row>
    <row r="137" spans="1:15" x14ac:dyDescent="0.3">
      <c r="A137">
        <v>5842</v>
      </c>
      <c r="B137" t="s">
        <v>251</v>
      </c>
      <c r="C137" t="s">
        <v>720</v>
      </c>
      <c r="D137" t="s">
        <v>1118</v>
      </c>
      <c r="E137" t="s">
        <v>340</v>
      </c>
      <c r="F137" t="s">
        <v>766</v>
      </c>
      <c r="G137">
        <v>4</v>
      </c>
      <c r="H137" t="s">
        <v>274</v>
      </c>
      <c r="I137" t="s">
        <v>274</v>
      </c>
      <c r="J137" t="s">
        <v>677</v>
      </c>
      <c r="K137" t="str">
        <f>INDEX(PUNT_SeasonAVG!I:I,MATCH($B137,PUNT_SeasonAVG!$I:$I,0))</f>
        <v>Derrick White</v>
      </c>
      <c r="L137" t="str">
        <f>INDEX(PUNT_SeasonAVG!K:K,MATCH($B137,PUNT_SeasonAVG!$I:$I,0))</f>
        <v>SAS</v>
      </c>
      <c r="M137" s="5">
        <f>INDEX(PUNT_SeasonAVG!B:B,MATCH($B137,PUNT_SeasonAVG!$I:$I,0))</f>
        <v>169</v>
      </c>
      <c r="N137" s="5">
        <f>INDEX(PUNT_L10gamesAVG!B:B,MATCH($B137,PUNT_L10gamesAVG!$I:$I,0))</f>
        <v>140</v>
      </c>
      <c r="O137" s="5">
        <f>INDEX(PUNT_L5gamesAVG!B:B,MATCH($B137,PUNT_L5gamesAVG!$I:$I,0))</f>
        <v>154</v>
      </c>
    </row>
    <row r="138" spans="1:15" x14ac:dyDescent="0.3">
      <c r="A138">
        <v>5892</v>
      </c>
      <c r="B138" t="s">
        <v>213</v>
      </c>
      <c r="C138" t="s">
        <v>742</v>
      </c>
      <c r="D138" t="s">
        <v>1223</v>
      </c>
      <c r="E138" t="s">
        <v>337</v>
      </c>
      <c r="F138" t="s">
        <v>728</v>
      </c>
      <c r="G138">
        <v>42</v>
      </c>
      <c r="H138" t="s">
        <v>699</v>
      </c>
      <c r="I138" t="s">
        <v>275</v>
      </c>
      <c r="J138" t="s">
        <v>687</v>
      </c>
      <c r="K138" t="str">
        <f>INDEX(PUNT_SeasonAVG!I:I,MATCH($B138,PUNT_SeasonAVG!$I:$I,0))</f>
        <v>Maxi Kleber</v>
      </c>
      <c r="L138" t="str">
        <f>INDEX(PUNT_SeasonAVG!K:K,MATCH($B138,PUNT_SeasonAVG!$I:$I,0))</f>
        <v>DAL</v>
      </c>
      <c r="M138" s="5">
        <f>INDEX(PUNT_SeasonAVG!B:B,MATCH($B138,PUNT_SeasonAVG!$I:$I,0))</f>
        <v>136</v>
      </c>
      <c r="N138" s="5">
        <f>INDEX(PUNT_L10gamesAVG!B:B,MATCH($B138,PUNT_L10gamesAVG!$I:$I,0))</f>
        <v>141</v>
      </c>
      <c r="O138" s="5">
        <f>INDEX(PUNT_L5gamesAVG!B:B,MATCH($B138,PUNT_L5gamesAVG!$I:$I,0))</f>
        <v>183</v>
      </c>
    </row>
    <row r="139" spans="1:15" x14ac:dyDescent="0.3">
      <c r="A139">
        <v>5678</v>
      </c>
      <c r="B139" t="s">
        <v>238</v>
      </c>
      <c r="C139" t="s">
        <v>689</v>
      </c>
      <c r="D139" t="s">
        <v>1105</v>
      </c>
      <c r="E139" t="s">
        <v>329</v>
      </c>
      <c r="F139" t="s">
        <v>811</v>
      </c>
      <c r="G139">
        <v>10</v>
      </c>
      <c r="H139" t="s">
        <v>275</v>
      </c>
      <c r="I139" t="s">
        <v>275</v>
      </c>
      <c r="J139" t="s">
        <v>687</v>
      </c>
      <c r="K139" t="str">
        <f>INDEX(PUNT_SeasonAVG!I:I,MATCH($B139,PUNT_SeasonAVG!$I:$I,0))</f>
        <v>Jake Layman</v>
      </c>
      <c r="L139" t="str">
        <f>INDEX(PUNT_SeasonAVG!K:K,MATCH($B139,PUNT_SeasonAVG!$I:$I,0))</f>
        <v>MIN</v>
      </c>
      <c r="M139" s="5">
        <f>INDEX(PUNT_SeasonAVG!B:B,MATCH($B139,PUNT_SeasonAVG!$I:$I,0))</f>
        <v>161</v>
      </c>
      <c r="N139" s="5">
        <f>INDEX(PUNT_L10gamesAVG!B:B,MATCH($B139,PUNT_L10gamesAVG!$I:$I,0))</f>
        <v>142</v>
      </c>
      <c r="O139" s="5">
        <f>INDEX(PUNT_L5gamesAVG!B:B,MATCH($B139,PUNT_L5gamesAVG!$I:$I,0))</f>
        <v>142</v>
      </c>
    </row>
    <row r="140" spans="1:15" x14ac:dyDescent="0.3">
      <c r="A140">
        <v>5651</v>
      </c>
      <c r="B140" t="s">
        <v>214</v>
      </c>
      <c r="C140" t="s">
        <v>45</v>
      </c>
      <c r="D140" t="s">
        <v>1084</v>
      </c>
      <c r="E140" t="s">
        <v>328</v>
      </c>
      <c r="F140" t="s">
        <v>781</v>
      </c>
      <c r="G140">
        <v>22</v>
      </c>
      <c r="H140" t="s">
        <v>686</v>
      </c>
      <c r="I140" t="s">
        <v>274</v>
      </c>
      <c r="J140" t="s">
        <v>687</v>
      </c>
      <c r="K140" t="str">
        <f>INDEX(PUNT_SeasonAVG!I:I,MATCH($B140,PUNT_SeasonAVG!$I:$I,0))</f>
        <v>Caris LeVert</v>
      </c>
      <c r="L140" t="str">
        <f>INDEX(PUNT_SeasonAVG!K:K,MATCH($B140,PUNT_SeasonAVG!$I:$I,0))</f>
        <v>BKN</v>
      </c>
      <c r="M140" s="5">
        <f>INDEX(PUNT_SeasonAVG!B:B,MATCH($B140,PUNT_SeasonAVG!$I:$I,0))</f>
        <v>141</v>
      </c>
      <c r="N140" s="5">
        <f>INDEX(PUNT_L10gamesAVG!B:B,MATCH($B140,PUNT_L10gamesAVG!$I:$I,0))</f>
        <v>143</v>
      </c>
      <c r="O140" s="5">
        <f>INDEX(PUNT_L5gamesAVG!B:B,MATCH($B140,PUNT_L5gamesAVG!$I:$I,0))</f>
        <v>168</v>
      </c>
    </row>
    <row r="141" spans="1:15" x14ac:dyDescent="0.3">
      <c r="A141">
        <v>5164</v>
      </c>
      <c r="B141" t="s">
        <v>197</v>
      </c>
      <c r="C141" t="s">
        <v>714</v>
      </c>
      <c r="D141" t="s">
        <v>946</v>
      </c>
      <c r="E141" t="s">
        <v>331</v>
      </c>
      <c r="F141" t="s">
        <v>719</v>
      </c>
      <c r="G141">
        <v>9</v>
      </c>
      <c r="H141" t="s">
        <v>699</v>
      </c>
      <c r="I141" t="s">
        <v>275</v>
      </c>
      <c r="J141" t="s">
        <v>687</v>
      </c>
      <c r="K141" t="str">
        <f>INDEX(PUNT_SeasonAVG!I:I,MATCH($B141,PUNT_SeasonAVG!$I:$I,0))</f>
        <v>Kelly Olynyk</v>
      </c>
      <c r="L141" t="str">
        <f>INDEX(PUNT_SeasonAVG!K:K,MATCH($B141,PUNT_SeasonAVG!$I:$I,0))</f>
        <v>MIA</v>
      </c>
      <c r="M141" s="5">
        <f>INDEX(PUNT_SeasonAVG!B:B,MATCH($B141,PUNT_SeasonAVG!$I:$I,0))</f>
        <v>121</v>
      </c>
      <c r="N141" s="5">
        <f>INDEX(PUNT_L10gamesAVG!B:B,MATCH($B141,PUNT_L10gamesAVG!$I:$I,0))</f>
        <v>144</v>
      </c>
      <c r="O141" s="5">
        <f>INDEX(PUNT_L5gamesAVG!B:B,MATCH($B141,PUNT_L5gamesAVG!$I:$I,0))</f>
        <v>126</v>
      </c>
    </row>
    <row r="142" spans="1:15" x14ac:dyDescent="0.3">
      <c r="A142">
        <v>5351</v>
      </c>
      <c r="B142" t="s">
        <v>210</v>
      </c>
      <c r="C142" t="s">
        <v>274</v>
      </c>
      <c r="D142" t="s">
        <v>996</v>
      </c>
      <c r="E142" t="s">
        <v>357</v>
      </c>
      <c r="F142" t="s">
        <v>725</v>
      </c>
      <c r="G142">
        <v>22</v>
      </c>
      <c r="H142" t="s">
        <v>686</v>
      </c>
      <c r="I142" t="s">
        <v>274</v>
      </c>
      <c r="J142" t="s">
        <v>687</v>
      </c>
      <c r="K142" t="str">
        <f>INDEX(PUNT_SeasonAVG!I:I,MATCH($B142,PUNT_SeasonAVG!$I:$I,0))</f>
        <v>Glenn Robinson III</v>
      </c>
      <c r="L142" t="str">
        <f>INDEX(PUNT_SeasonAVG!K:K,MATCH($B142,PUNT_SeasonAVG!$I:$I,0))</f>
        <v>GSW</v>
      </c>
      <c r="M142" s="5">
        <f>INDEX(PUNT_SeasonAVG!B:B,MATCH($B142,PUNT_SeasonAVG!$I:$I,0))</f>
        <v>137</v>
      </c>
      <c r="N142" s="5">
        <f>INDEX(PUNT_L10gamesAVG!B:B,MATCH($B142,PUNT_L10gamesAVG!$I:$I,0))</f>
        <v>145</v>
      </c>
      <c r="O142" s="5">
        <f>INDEX(PUNT_L5gamesAVG!B:B,MATCH($B142,PUNT_L5gamesAVG!$I:$I,0))</f>
        <v>150</v>
      </c>
    </row>
    <row r="143" spans="1:15" x14ac:dyDescent="0.3">
      <c r="A143">
        <v>5482</v>
      </c>
      <c r="B143" t="s">
        <v>234</v>
      </c>
      <c r="C143" t="s">
        <v>807</v>
      </c>
      <c r="D143" t="s">
        <v>1034</v>
      </c>
      <c r="E143" t="s">
        <v>341</v>
      </c>
      <c r="F143" t="s">
        <v>831</v>
      </c>
      <c r="G143">
        <v>1</v>
      </c>
      <c r="H143" t="s">
        <v>699</v>
      </c>
      <c r="I143" t="s">
        <v>275</v>
      </c>
      <c r="J143" t="s">
        <v>687</v>
      </c>
      <c r="K143" t="str">
        <f>INDEX(PUNT_SeasonAVG!I:I,MATCH($B143,PUNT_SeasonAVG!$I:$I,0))</f>
        <v>Bobby Portis</v>
      </c>
      <c r="L143" t="str">
        <f>INDEX(PUNT_SeasonAVG!K:K,MATCH($B143,PUNT_SeasonAVG!$I:$I,0))</f>
        <v>NYK</v>
      </c>
      <c r="M143" s="5">
        <f>INDEX(PUNT_SeasonAVG!B:B,MATCH($B143,PUNT_SeasonAVG!$I:$I,0))</f>
        <v>155</v>
      </c>
      <c r="N143" s="5">
        <f>INDEX(PUNT_L10gamesAVG!B:B,MATCH($B143,PUNT_L10gamesAVG!$I:$I,0))</f>
        <v>146</v>
      </c>
      <c r="O143" s="5">
        <f>INDEX(PUNT_L5gamesAVG!B:B,MATCH($B143,PUNT_L5gamesAVG!$I:$I,0))</f>
        <v>143</v>
      </c>
    </row>
    <row r="144" spans="1:15" x14ac:dyDescent="0.3">
      <c r="A144">
        <v>5014</v>
      </c>
      <c r="B144" t="s">
        <v>235</v>
      </c>
      <c r="C144" t="s">
        <v>692</v>
      </c>
      <c r="D144" t="s">
        <v>907</v>
      </c>
      <c r="E144" t="s">
        <v>325</v>
      </c>
      <c r="F144" t="s">
        <v>806</v>
      </c>
      <c r="G144">
        <v>8</v>
      </c>
      <c r="H144" t="s">
        <v>686</v>
      </c>
      <c r="I144" t="s">
        <v>274</v>
      </c>
      <c r="J144" t="s">
        <v>687</v>
      </c>
      <c r="K144" t="str">
        <f>INDEX(PUNT_SeasonAVG!I:I,MATCH($B144,PUNT_SeasonAVG!$I:$I,0))</f>
        <v>Terrence Ross</v>
      </c>
      <c r="L144" t="str">
        <f>INDEX(PUNT_SeasonAVG!K:K,MATCH($B144,PUNT_SeasonAVG!$I:$I,0))</f>
        <v>ORL</v>
      </c>
      <c r="M144" s="5">
        <f>INDEX(PUNT_SeasonAVG!B:B,MATCH($B144,PUNT_SeasonAVG!$I:$I,0))</f>
        <v>139</v>
      </c>
      <c r="N144" s="5">
        <f>INDEX(PUNT_L10gamesAVG!B:B,MATCH($B144,PUNT_L10gamesAVG!$I:$I,0))</f>
        <v>147</v>
      </c>
      <c r="O144" s="5">
        <f>INDEX(PUNT_L5gamesAVG!B:B,MATCH($B144,PUNT_L5gamesAVG!$I:$I,0))</f>
        <v>121</v>
      </c>
    </row>
    <row r="145" spans="1:15" x14ac:dyDescent="0.3">
      <c r="A145">
        <v>5506</v>
      </c>
      <c r="B145" t="s">
        <v>239</v>
      </c>
      <c r="C145" t="s">
        <v>704</v>
      </c>
      <c r="D145" t="s">
        <v>1000</v>
      </c>
      <c r="E145" t="s">
        <v>313</v>
      </c>
      <c r="F145" t="s">
        <v>774</v>
      </c>
      <c r="G145">
        <v>24</v>
      </c>
      <c r="H145" t="s">
        <v>686</v>
      </c>
      <c r="I145" t="s">
        <v>274</v>
      </c>
      <c r="J145" t="s">
        <v>687</v>
      </c>
      <c r="K145" t="str">
        <f>INDEX(PUNT_SeasonAVG!I:I,MATCH($B145,PUNT_SeasonAVG!$I:$I,0))</f>
        <v>Norman Powell</v>
      </c>
      <c r="L145" t="str">
        <f>INDEX(PUNT_SeasonAVG!K:K,MATCH($B145,PUNT_SeasonAVG!$I:$I,0))</f>
        <v>TOR</v>
      </c>
      <c r="M145" s="5">
        <f>INDEX(PUNT_SeasonAVG!B:B,MATCH($B145,PUNT_SeasonAVG!$I:$I,0))</f>
        <v>162</v>
      </c>
      <c r="N145" s="5">
        <f>INDEX(PUNT_L10gamesAVG!B:B,MATCH($B145,PUNT_L10gamesAVG!$I:$I,0))</f>
        <v>148</v>
      </c>
      <c r="O145" s="5">
        <f>INDEX(PUNT_L5gamesAVG!B:B,MATCH($B145,PUNT_L5gamesAVG!$I:$I,0))</f>
        <v>127</v>
      </c>
    </row>
    <row r="146" spans="1:15" x14ac:dyDescent="0.3">
      <c r="A146">
        <v>5318</v>
      </c>
      <c r="B146" t="s">
        <v>212</v>
      </c>
      <c r="C146" t="s">
        <v>689</v>
      </c>
      <c r="D146" t="s">
        <v>979</v>
      </c>
      <c r="E146" t="s">
        <v>341</v>
      </c>
      <c r="F146" t="s">
        <v>831</v>
      </c>
      <c r="G146">
        <v>30</v>
      </c>
      <c r="H146" t="s">
        <v>699</v>
      </c>
      <c r="I146" t="s">
        <v>275</v>
      </c>
      <c r="J146" t="s">
        <v>677</v>
      </c>
      <c r="K146" t="str">
        <f>INDEX(PUNT_SeasonAVG!I:I,MATCH($B146,PUNT_SeasonAVG!$I:$I,0))</f>
        <v>Julius Randle</v>
      </c>
      <c r="L146" t="str">
        <f>INDEX(PUNT_SeasonAVG!K:K,MATCH($B146,PUNT_SeasonAVG!$I:$I,0))</f>
        <v>NYK</v>
      </c>
      <c r="M146" s="5">
        <f>INDEX(PUNT_SeasonAVG!B:B,MATCH($B146,PUNT_SeasonAVG!$I:$I,0))</f>
        <v>138</v>
      </c>
      <c r="N146" s="5">
        <f>INDEX(PUNT_L10gamesAVG!B:B,MATCH($B146,PUNT_L10gamesAVG!$I:$I,0))</f>
        <v>150</v>
      </c>
      <c r="O146" s="5">
        <f>INDEX(PUNT_L5gamesAVG!B:B,MATCH($B146,PUNT_L5gamesAVG!$I:$I,0))</f>
        <v>163</v>
      </c>
    </row>
    <row r="147" spans="1:15" x14ac:dyDescent="0.3">
      <c r="A147">
        <v>5334</v>
      </c>
      <c r="B147" t="s">
        <v>228</v>
      </c>
      <c r="C147" t="s">
        <v>747</v>
      </c>
      <c r="D147" t="s">
        <v>989</v>
      </c>
      <c r="E147" t="s">
        <v>349</v>
      </c>
      <c r="F147" t="s">
        <v>698</v>
      </c>
      <c r="G147">
        <v>5</v>
      </c>
      <c r="H147" t="s">
        <v>686</v>
      </c>
      <c r="I147" t="s">
        <v>274</v>
      </c>
      <c r="J147" t="s">
        <v>687</v>
      </c>
      <c r="K147" t="str">
        <f>INDEX(PUNT_SeasonAVG!I:I,MATCH($B147,PUNT_SeasonAVG!$I:$I,0))</f>
        <v>Rodney Hood</v>
      </c>
      <c r="L147" t="str">
        <f>INDEX(PUNT_SeasonAVG!K:K,MATCH($B147,PUNT_SeasonAVG!$I:$I,0))</f>
        <v>POR</v>
      </c>
      <c r="M147" s="5">
        <f>INDEX(PUNT_SeasonAVG!B:B,MATCH($B147,PUNT_SeasonAVG!$I:$I,0))</f>
        <v>152</v>
      </c>
      <c r="N147" s="5">
        <f>INDEX(PUNT_L10gamesAVG!B:B,MATCH($B147,PUNT_L10gamesAVG!$I:$I,0))</f>
        <v>151</v>
      </c>
      <c r="O147" s="5">
        <f>INDEX(PUNT_L5gamesAVG!B:B,MATCH($B147,PUNT_L5gamesAVG!$I:$I,0))</f>
        <v>247</v>
      </c>
    </row>
    <row r="148" spans="1:15" x14ac:dyDescent="0.3">
      <c r="A148">
        <v>6073</v>
      </c>
      <c r="B148" t="s">
        <v>254</v>
      </c>
      <c r="C148" t="s">
        <v>720</v>
      </c>
      <c r="D148" t="s">
        <v>1216</v>
      </c>
      <c r="E148" t="s">
        <v>331</v>
      </c>
      <c r="F148" t="s">
        <v>719</v>
      </c>
      <c r="G148">
        <v>55</v>
      </c>
      <c r="H148" t="s">
        <v>686</v>
      </c>
      <c r="I148" t="s">
        <v>274</v>
      </c>
      <c r="J148" t="s">
        <v>687</v>
      </c>
      <c r="K148" t="str">
        <f>INDEX(PUNT_SeasonAVG!I:I,MATCH($B148,PUNT_SeasonAVG!$I:$I,0))</f>
        <v>Duncan Robinson</v>
      </c>
      <c r="L148" t="str">
        <f>INDEX(PUNT_SeasonAVG!K:K,MATCH($B148,PUNT_SeasonAVG!$I:$I,0))</f>
        <v>MIA</v>
      </c>
      <c r="M148" s="5">
        <f>INDEX(PUNT_SeasonAVG!B:B,MATCH($B148,PUNT_SeasonAVG!$I:$I,0))</f>
        <v>175</v>
      </c>
      <c r="N148" s="5">
        <f>INDEX(PUNT_L10gamesAVG!B:B,MATCH($B148,PUNT_L10gamesAVG!$I:$I,0))</f>
        <v>152</v>
      </c>
      <c r="O148" s="5">
        <f>INDEX(PUNT_L5gamesAVG!B:B,MATCH($B148,PUNT_L5gamesAVG!$I:$I,0))</f>
        <v>145</v>
      </c>
    </row>
    <row r="149" spans="1:15" x14ac:dyDescent="0.3">
      <c r="A149">
        <v>6169</v>
      </c>
      <c r="B149" t="s">
        <v>216</v>
      </c>
      <c r="C149" t="s">
        <v>45</v>
      </c>
      <c r="D149" t="s">
        <v>1118</v>
      </c>
      <c r="E149" t="s">
        <v>320</v>
      </c>
      <c r="F149" t="s">
        <v>710</v>
      </c>
      <c r="G149">
        <v>0</v>
      </c>
      <c r="H149" t="s">
        <v>274</v>
      </c>
      <c r="I149" t="s">
        <v>274</v>
      </c>
      <c r="J149" t="s">
        <v>687</v>
      </c>
      <c r="K149" t="str">
        <f>INDEX(PUNT_SeasonAVG!I:I,MATCH($B149,PUNT_SeasonAVG!$I:$I,0))</f>
        <v>Coby White</v>
      </c>
      <c r="L149" t="str">
        <f>INDEX(PUNT_SeasonAVG!K:K,MATCH($B149,PUNT_SeasonAVG!$I:$I,0))</f>
        <v>CHI</v>
      </c>
      <c r="M149" s="5">
        <f>INDEX(PUNT_SeasonAVG!B:B,MATCH($B149,PUNT_SeasonAVG!$I:$I,0))</f>
        <v>140</v>
      </c>
      <c r="N149" s="5">
        <f>INDEX(PUNT_L10gamesAVG!B:B,MATCH($B149,PUNT_L10gamesAVG!$I:$I,0))</f>
        <v>153</v>
      </c>
      <c r="O149" s="5">
        <f>INDEX(PUNT_L5gamesAVG!B:B,MATCH($B149,PUNT_L5gamesAVG!$I:$I,0))</f>
        <v>93</v>
      </c>
    </row>
    <row r="150" spans="1:15" x14ac:dyDescent="0.3">
      <c r="A150">
        <v>4682</v>
      </c>
      <c r="B150" t="s">
        <v>236</v>
      </c>
      <c r="C150" t="s">
        <v>274</v>
      </c>
      <c r="D150" t="s">
        <v>842</v>
      </c>
      <c r="E150" t="s">
        <v>328</v>
      </c>
      <c r="F150" t="s">
        <v>781</v>
      </c>
      <c r="G150">
        <v>17</v>
      </c>
      <c r="H150" t="s">
        <v>686</v>
      </c>
      <c r="I150" t="s">
        <v>274</v>
      </c>
      <c r="J150" t="s">
        <v>687</v>
      </c>
      <c r="K150" t="str">
        <f>INDEX(PUNT_SeasonAVG!I:I,MATCH($B150,PUNT_SeasonAVG!$I:$I,0))</f>
        <v>Garrett Temple</v>
      </c>
      <c r="L150" t="str">
        <f>INDEX(PUNT_SeasonAVG!K:K,MATCH($B150,PUNT_SeasonAVG!$I:$I,0))</f>
        <v>BKN</v>
      </c>
      <c r="M150" s="5">
        <f>INDEX(PUNT_SeasonAVG!B:B,MATCH($B150,PUNT_SeasonAVG!$I:$I,0))</f>
        <v>156</v>
      </c>
      <c r="N150" s="5">
        <f>INDEX(PUNT_L10gamesAVG!B:B,MATCH($B150,PUNT_L10gamesAVG!$I:$I,0))</f>
        <v>154</v>
      </c>
      <c r="O150" s="5">
        <f>INDEX(PUNT_L5gamesAVG!B:B,MATCH($B150,PUNT_L5gamesAVG!$I:$I,0))</f>
        <v>189</v>
      </c>
    </row>
    <row r="151" spans="1:15" x14ac:dyDescent="0.3">
      <c r="A151">
        <v>4660</v>
      </c>
      <c r="B151" t="s">
        <v>237</v>
      </c>
      <c r="C151" t="s">
        <v>696</v>
      </c>
      <c r="D151" t="s">
        <v>841</v>
      </c>
      <c r="E151" t="s">
        <v>340</v>
      </c>
      <c r="F151" t="s">
        <v>766</v>
      </c>
      <c r="G151">
        <v>8</v>
      </c>
      <c r="H151" t="s">
        <v>274</v>
      </c>
      <c r="I151" t="s">
        <v>274</v>
      </c>
      <c r="J151" t="s">
        <v>687</v>
      </c>
      <c r="K151" t="str">
        <f>INDEX(PUNT_SeasonAVG!I:I,MATCH($B151,PUNT_SeasonAVG!$I:$I,0))</f>
        <v>Patty Mills</v>
      </c>
      <c r="L151" t="str">
        <f>INDEX(PUNT_SeasonAVG!K:K,MATCH($B151,PUNT_SeasonAVG!$I:$I,0))</f>
        <v>SAS</v>
      </c>
      <c r="M151" s="5">
        <f>INDEX(PUNT_SeasonAVG!B:B,MATCH($B151,PUNT_SeasonAVG!$I:$I,0))</f>
        <v>158</v>
      </c>
      <c r="N151" s="5">
        <f>INDEX(PUNT_L10gamesAVG!B:B,MATCH($B151,PUNT_L10gamesAVG!$I:$I,0))</f>
        <v>155</v>
      </c>
      <c r="O151" s="5">
        <f>INDEX(PUNT_L5gamesAVG!B:B,MATCH($B151,PUNT_L5gamesAVG!$I:$I,0))</f>
        <v>206</v>
      </c>
    </row>
    <row r="152" spans="1:15" x14ac:dyDescent="0.3">
      <c r="A152">
        <v>5393</v>
      </c>
      <c r="B152" t="s">
        <v>259</v>
      </c>
      <c r="C152" t="s">
        <v>689</v>
      </c>
      <c r="D152" t="s">
        <v>1009</v>
      </c>
      <c r="E152" t="s">
        <v>343</v>
      </c>
      <c r="F152" t="s">
        <v>784</v>
      </c>
      <c r="G152">
        <v>2</v>
      </c>
      <c r="H152" t="s">
        <v>686</v>
      </c>
      <c r="I152" t="s">
        <v>274</v>
      </c>
      <c r="J152" t="s">
        <v>677</v>
      </c>
      <c r="K152" t="str">
        <f>INDEX(PUNT_SeasonAVG!I:I,MATCH($B152,PUNT_SeasonAVG!$I:$I,0))</f>
        <v>Joe Ingles</v>
      </c>
      <c r="L152" t="str">
        <f>INDEX(PUNT_SeasonAVG!K:K,MATCH($B152,PUNT_SeasonAVG!$I:$I,0))</f>
        <v>UTA</v>
      </c>
      <c r="M152" s="5">
        <f>INDEX(PUNT_SeasonAVG!B:B,MATCH($B152,PUNT_SeasonAVG!$I:$I,0))</f>
        <v>177</v>
      </c>
      <c r="N152" s="5">
        <f>INDEX(PUNT_L10gamesAVG!B:B,MATCH($B152,PUNT_L10gamesAVG!$I:$I,0))</f>
        <v>156</v>
      </c>
      <c r="O152" s="5">
        <f>INDEX(PUNT_L5gamesAVG!B:B,MATCH($B152,PUNT_L5gamesAVG!$I:$I,0))</f>
        <v>246</v>
      </c>
    </row>
    <row r="153" spans="1:15" x14ac:dyDescent="0.3">
      <c r="A153">
        <v>4651</v>
      </c>
      <c r="B153" t="s">
        <v>211</v>
      </c>
      <c r="C153" t="s">
        <v>720</v>
      </c>
      <c r="D153" t="s">
        <v>750</v>
      </c>
      <c r="E153" t="s">
        <v>317</v>
      </c>
      <c r="F153" t="s">
        <v>42</v>
      </c>
      <c r="G153">
        <v>14</v>
      </c>
      <c r="H153" t="s">
        <v>686</v>
      </c>
      <c r="I153" t="s">
        <v>274</v>
      </c>
      <c r="J153" t="s">
        <v>687</v>
      </c>
      <c r="K153" t="str">
        <f>INDEX(PUNT_SeasonAVG!I:I,MATCH($B153,PUNT_SeasonAVG!$I:$I,0))</f>
        <v>Danny Green</v>
      </c>
      <c r="L153" t="str">
        <f>INDEX(PUNT_SeasonAVG!K:K,MATCH($B153,PUNT_SeasonAVG!$I:$I,0))</f>
        <v>LAL</v>
      </c>
      <c r="M153" s="5">
        <f>INDEX(PUNT_SeasonAVG!B:B,MATCH($B153,PUNT_SeasonAVG!$I:$I,0))</f>
        <v>119</v>
      </c>
      <c r="N153" s="5">
        <f>INDEX(PUNT_L10gamesAVG!B:B,MATCH($B153,PUNT_L10gamesAVG!$I:$I,0))</f>
        <v>158</v>
      </c>
      <c r="O153" s="5">
        <f>INDEX(PUNT_L5gamesAVG!B:B,MATCH($B153,PUNT_L5gamesAVG!$I:$I,0))</f>
        <v>139</v>
      </c>
    </row>
    <row r="154" spans="1:15" x14ac:dyDescent="0.3">
      <c r="A154">
        <v>6172</v>
      </c>
      <c r="B154" t="s">
        <v>285</v>
      </c>
      <c r="C154" t="s">
        <v>45</v>
      </c>
      <c r="D154" t="s">
        <v>1462</v>
      </c>
      <c r="E154" t="s">
        <v>352</v>
      </c>
      <c r="F154" t="s">
        <v>685</v>
      </c>
      <c r="G154">
        <v>22</v>
      </c>
      <c r="H154" t="s">
        <v>686</v>
      </c>
      <c r="I154" t="s">
        <v>274</v>
      </c>
      <c r="J154" t="s">
        <v>687</v>
      </c>
      <c r="K154" t="str">
        <f>INDEX(PUNT_SeasonAVG!I:I,MATCH($B154,PUNT_SeasonAVG!$I:$I,0))</f>
        <v>Cam Reddish</v>
      </c>
      <c r="L154" t="str">
        <f>INDEX(PUNT_SeasonAVG!K:K,MATCH($B154,PUNT_SeasonAVG!$I:$I,0))</f>
        <v>ATL</v>
      </c>
      <c r="M154" s="5">
        <f>INDEX(PUNT_SeasonAVG!B:B,MATCH($B154,PUNT_SeasonAVG!$I:$I,0))</f>
        <v>180</v>
      </c>
      <c r="N154" s="5">
        <f>INDEX(PUNT_L10gamesAVG!B:B,MATCH($B154,PUNT_L10gamesAVG!$I:$I,0))</f>
        <v>159</v>
      </c>
      <c r="O154" s="5">
        <f>INDEX(PUNT_L5gamesAVG!B:B,MATCH($B154,PUNT_L5gamesAVG!$I:$I,0))</f>
        <v>179</v>
      </c>
    </row>
    <row r="155" spans="1:15" x14ac:dyDescent="0.3">
      <c r="A155">
        <v>5726</v>
      </c>
      <c r="B155" t="s">
        <v>217</v>
      </c>
      <c r="C155" t="s">
        <v>807</v>
      </c>
      <c r="D155" t="s">
        <v>1132</v>
      </c>
      <c r="E155" t="s">
        <v>340</v>
      </c>
      <c r="F155" t="s">
        <v>766</v>
      </c>
      <c r="G155">
        <v>11</v>
      </c>
      <c r="H155" t="s">
        <v>274</v>
      </c>
      <c r="I155" t="s">
        <v>274</v>
      </c>
      <c r="J155" t="s">
        <v>687</v>
      </c>
      <c r="K155" t="str">
        <f>INDEX(PUNT_SeasonAVG!I:I,MATCH($B155,PUNT_SeasonAVG!$I:$I,0))</f>
        <v>Bryn Forbes</v>
      </c>
      <c r="L155" t="str">
        <f>INDEX(PUNT_SeasonAVG!K:K,MATCH($B155,PUNT_SeasonAVG!$I:$I,0))</f>
        <v>SAS</v>
      </c>
      <c r="M155" s="5">
        <f>INDEX(PUNT_SeasonAVG!B:B,MATCH($B155,PUNT_SeasonAVG!$I:$I,0))</f>
        <v>142</v>
      </c>
      <c r="N155" s="5">
        <f>INDEX(PUNT_L10gamesAVG!B:B,MATCH($B155,PUNT_L10gamesAVG!$I:$I,0))</f>
        <v>160</v>
      </c>
      <c r="O155" s="5">
        <f>INDEX(PUNT_L5gamesAVG!B:B,MATCH($B155,PUNT_L5gamesAVG!$I:$I,0))</f>
        <v>167</v>
      </c>
    </row>
    <row r="156" spans="1:15" x14ac:dyDescent="0.3">
      <c r="A156">
        <v>5763</v>
      </c>
      <c r="B156" t="s">
        <v>249</v>
      </c>
      <c r="C156" t="s">
        <v>742</v>
      </c>
      <c r="D156" t="s">
        <v>1150</v>
      </c>
      <c r="E156" t="s">
        <v>325</v>
      </c>
      <c r="F156" t="s">
        <v>806</v>
      </c>
      <c r="G156">
        <v>20</v>
      </c>
      <c r="H156" t="s">
        <v>274</v>
      </c>
      <c r="I156" t="s">
        <v>274</v>
      </c>
      <c r="J156" t="s">
        <v>687</v>
      </c>
      <c r="K156" t="str">
        <f>INDEX(PUNT_SeasonAVG!I:I,MATCH($B156,PUNT_SeasonAVG!$I:$I,0))</f>
        <v>Markelle Fultz</v>
      </c>
      <c r="L156" t="str">
        <f>INDEX(PUNT_SeasonAVG!K:K,MATCH($B156,PUNT_SeasonAVG!$I:$I,0))</f>
        <v>ORL</v>
      </c>
      <c r="M156" s="5">
        <f>INDEX(PUNT_SeasonAVG!B:B,MATCH($B156,PUNT_SeasonAVG!$I:$I,0))</f>
        <v>159</v>
      </c>
      <c r="N156" s="5">
        <f>INDEX(PUNT_L10gamesAVG!B:B,MATCH($B156,PUNT_L10gamesAVG!$I:$I,0))</f>
        <v>161</v>
      </c>
      <c r="O156" s="5">
        <f>INDEX(PUNT_L5gamesAVG!B:B,MATCH($B156,PUNT_L5gamesAVG!$I:$I,0))</f>
        <v>141</v>
      </c>
    </row>
    <row r="157" spans="1:15" x14ac:dyDescent="0.3">
      <c r="A157">
        <v>4136</v>
      </c>
      <c r="B157" t="s">
        <v>226</v>
      </c>
      <c r="C157" t="s">
        <v>747</v>
      </c>
      <c r="D157" t="s">
        <v>767</v>
      </c>
      <c r="E157" t="s">
        <v>340</v>
      </c>
      <c r="F157" t="s">
        <v>766</v>
      </c>
      <c r="G157">
        <v>22</v>
      </c>
      <c r="H157" t="s">
        <v>275</v>
      </c>
      <c r="I157" t="s">
        <v>275</v>
      </c>
      <c r="J157" t="s">
        <v>687</v>
      </c>
      <c r="K157" t="str">
        <f>INDEX(PUNT_SeasonAVG!I:I,MATCH($B157,PUNT_SeasonAVG!$I:$I,0))</f>
        <v>Rudy Gay</v>
      </c>
      <c r="L157" t="str">
        <f>INDEX(PUNT_SeasonAVG!K:K,MATCH($B157,PUNT_SeasonAVG!$I:$I,0))</f>
        <v>SAS</v>
      </c>
      <c r="M157" s="5">
        <f>INDEX(PUNT_SeasonAVG!B:B,MATCH($B157,PUNT_SeasonAVG!$I:$I,0))</f>
        <v>149</v>
      </c>
      <c r="N157" s="5">
        <f>INDEX(PUNT_L10gamesAVG!B:B,MATCH($B157,PUNT_L10gamesAVG!$I:$I,0))</f>
        <v>162</v>
      </c>
      <c r="O157" s="5">
        <f>INDEX(PUNT_L5gamesAVG!B:B,MATCH($B157,PUNT_L5gamesAVG!$I:$I,0))</f>
        <v>148</v>
      </c>
    </row>
    <row r="158" spans="1:15" x14ac:dyDescent="0.3">
      <c r="A158">
        <v>5663</v>
      </c>
      <c r="B158" t="s">
        <v>255</v>
      </c>
      <c r="C158" t="s">
        <v>752</v>
      </c>
      <c r="D158" t="s">
        <v>1094</v>
      </c>
      <c r="E158" t="s">
        <v>758</v>
      </c>
      <c r="F158" t="s">
        <v>35</v>
      </c>
      <c r="G158">
        <v>40</v>
      </c>
      <c r="H158" t="s">
        <v>45</v>
      </c>
      <c r="I158" t="s">
        <v>45</v>
      </c>
      <c r="J158" t="s">
        <v>687</v>
      </c>
      <c r="K158" t="str">
        <f>INDEX(PUNT_SeasonAVG!I:I,MATCH($B158,PUNT_SeasonAVG!$I:$I,0))</f>
        <v>Ivica Zubac</v>
      </c>
      <c r="L158" t="str">
        <f>INDEX(PUNT_SeasonAVG!K:K,MATCH($B158,PUNT_SeasonAVG!$I:$I,0))</f>
        <v>LAC</v>
      </c>
      <c r="M158" s="5">
        <f>INDEX(PUNT_SeasonAVG!B:B,MATCH($B158,PUNT_SeasonAVG!$I:$I,0))</f>
        <v>176</v>
      </c>
      <c r="N158" s="5">
        <f>INDEX(PUNT_L10gamesAVG!B:B,MATCH($B158,PUNT_L10gamesAVG!$I:$I,0))</f>
        <v>163</v>
      </c>
      <c r="O158" s="5">
        <f>INDEX(PUNT_L5gamesAVG!B:B,MATCH($B158,PUNT_L5gamesAVG!$I:$I,0))</f>
        <v>160</v>
      </c>
    </row>
    <row r="159" spans="1:15" x14ac:dyDescent="0.3">
      <c r="A159">
        <v>6119</v>
      </c>
      <c r="B159" t="s">
        <v>240</v>
      </c>
      <c r="C159" t="s">
        <v>45</v>
      </c>
      <c r="D159" t="s">
        <v>1382</v>
      </c>
      <c r="E159" t="s">
        <v>338</v>
      </c>
      <c r="F159" t="s">
        <v>754</v>
      </c>
      <c r="G159">
        <v>9</v>
      </c>
      <c r="H159" t="s">
        <v>274</v>
      </c>
      <c r="I159" t="s">
        <v>274</v>
      </c>
      <c r="J159" t="s">
        <v>687</v>
      </c>
      <c r="K159" t="str">
        <f>INDEX(PUNT_SeasonAVG!I:I,MATCH($B159,PUNT_SeasonAVG!$I:$I,0))</f>
        <v>Chris Chiozza</v>
      </c>
      <c r="L159" t="str">
        <f>INDEX(PUNT_SeasonAVG!K:K,MATCH($B159,PUNT_SeasonAVG!$I:$I,0))</f>
        <v>WAS</v>
      </c>
      <c r="M159" s="5">
        <f>INDEX(PUNT_SeasonAVG!B:B,MATCH($B159,PUNT_SeasonAVG!$I:$I,0))</f>
        <v>163</v>
      </c>
      <c r="N159" s="5">
        <f>INDEX(PUNT_L10gamesAVG!B:B,MATCH($B159,PUNT_L10gamesAVG!$I:$I,0))</f>
        <v>164</v>
      </c>
      <c r="O159" s="5">
        <f>INDEX(PUNT_L5gamesAVG!B:B,MATCH($B159,PUNT_L5gamesAVG!$I:$I,0))</f>
        <v>171</v>
      </c>
    </row>
    <row r="160" spans="1:15" x14ac:dyDescent="0.3">
      <c r="A160">
        <v>6076</v>
      </c>
      <c r="B160" t="s">
        <v>242</v>
      </c>
      <c r="C160" t="s">
        <v>714</v>
      </c>
      <c r="D160" t="s">
        <v>743</v>
      </c>
      <c r="E160" t="s">
        <v>314</v>
      </c>
      <c r="F160" t="s">
        <v>770</v>
      </c>
      <c r="G160">
        <v>34</v>
      </c>
      <c r="H160" t="s">
        <v>275</v>
      </c>
      <c r="I160" t="s">
        <v>275</v>
      </c>
      <c r="J160" t="s">
        <v>687</v>
      </c>
      <c r="K160" t="str">
        <f>INDEX(PUNT_SeasonAVG!I:I,MATCH($B160,PUNT_SeasonAVG!$I:$I,0))</f>
        <v>Kenrich Williams</v>
      </c>
      <c r="L160" t="str">
        <f>INDEX(PUNT_SeasonAVG!K:K,MATCH($B160,PUNT_SeasonAVG!$I:$I,0))</f>
        <v>NOR</v>
      </c>
      <c r="M160" s="5">
        <f>INDEX(PUNT_SeasonAVG!B:B,MATCH($B160,PUNT_SeasonAVG!$I:$I,0))</f>
        <v>160</v>
      </c>
      <c r="N160" s="5">
        <f>INDEX(PUNT_L10gamesAVG!B:B,MATCH($B160,PUNT_L10gamesAVG!$I:$I,0))</f>
        <v>166</v>
      </c>
      <c r="O160" s="5">
        <f>INDEX(PUNT_L5gamesAVG!B:B,MATCH($B160,PUNT_L5gamesAVG!$I:$I,0))</f>
        <v>95</v>
      </c>
    </row>
    <row r="161" spans="1:15" x14ac:dyDescent="0.3">
      <c r="A161">
        <v>6030</v>
      </c>
      <c r="B161" t="s">
        <v>243</v>
      </c>
      <c r="C161" t="s">
        <v>714</v>
      </c>
      <c r="D161" t="s">
        <v>1270</v>
      </c>
      <c r="E161" t="s">
        <v>352</v>
      </c>
      <c r="F161" t="s">
        <v>685</v>
      </c>
      <c r="G161">
        <v>3</v>
      </c>
      <c r="H161" t="s">
        <v>274</v>
      </c>
      <c r="I161" t="s">
        <v>274</v>
      </c>
      <c r="J161" t="s">
        <v>687</v>
      </c>
      <c r="K161" t="str">
        <f>INDEX(PUNT_SeasonAVG!I:I,MATCH($B161,PUNT_SeasonAVG!$I:$I,0))</f>
        <v>Kevin Huerter</v>
      </c>
      <c r="L161" t="str">
        <f>INDEX(PUNT_SeasonAVG!K:K,MATCH($B161,PUNT_SeasonAVG!$I:$I,0))</f>
        <v>ATL</v>
      </c>
      <c r="M161" s="5">
        <f>INDEX(PUNT_SeasonAVG!B:B,MATCH($B161,PUNT_SeasonAVG!$I:$I,0))</f>
        <v>164</v>
      </c>
      <c r="N161" s="5">
        <f>INDEX(PUNT_L10gamesAVG!B:B,MATCH($B161,PUNT_L10gamesAVG!$I:$I,0))</f>
        <v>167</v>
      </c>
      <c r="O161" s="5">
        <f>INDEX(PUNT_L5gamesAVG!B:B,MATCH($B161,PUNT_L5gamesAVG!$I:$I,0))</f>
        <v>137</v>
      </c>
    </row>
    <row r="162" spans="1:15" x14ac:dyDescent="0.3">
      <c r="A162">
        <v>4149</v>
      </c>
      <c r="B162" t="s">
        <v>416</v>
      </c>
      <c r="C162" t="s">
        <v>747</v>
      </c>
      <c r="D162" t="s">
        <v>772</v>
      </c>
      <c r="E162" t="s">
        <v>317</v>
      </c>
      <c r="F162" t="s">
        <v>42</v>
      </c>
      <c r="G162">
        <v>9</v>
      </c>
      <c r="H162" t="s">
        <v>274</v>
      </c>
      <c r="I162" t="s">
        <v>274</v>
      </c>
      <c r="J162" t="s">
        <v>687</v>
      </c>
      <c r="K162" t="str">
        <f>INDEX(PUNT_SeasonAVG!I:I,MATCH($B162,PUNT_SeasonAVG!$I:$I,0))</f>
        <v>Rajon Rondo</v>
      </c>
      <c r="L162" t="str">
        <f>INDEX(PUNT_SeasonAVG!K:K,MATCH($B162,PUNT_SeasonAVG!$I:$I,0))</f>
        <v>LAL</v>
      </c>
      <c r="M162" s="5">
        <f>INDEX(PUNT_SeasonAVG!B:B,MATCH($B162,PUNT_SeasonAVG!$I:$I,0))</f>
        <v>166</v>
      </c>
      <c r="N162" s="5">
        <f>INDEX(PUNT_L10gamesAVG!B:B,MATCH($B162,PUNT_L10gamesAVG!$I:$I,0))</f>
        <v>168</v>
      </c>
      <c r="O162" s="5">
        <f>INDEX(PUNT_L5gamesAVG!B:B,MATCH($B162,PUNT_L5gamesAVG!$I:$I,0))</f>
        <v>175</v>
      </c>
    </row>
    <row r="163" spans="1:15" x14ac:dyDescent="0.3">
      <c r="A163">
        <v>5880</v>
      </c>
      <c r="B163" t="s">
        <v>253</v>
      </c>
      <c r="C163" t="s">
        <v>720</v>
      </c>
      <c r="D163" t="s">
        <v>1214</v>
      </c>
      <c r="E163" t="s">
        <v>335</v>
      </c>
      <c r="F163" t="s">
        <v>854</v>
      </c>
      <c r="G163">
        <v>27</v>
      </c>
      <c r="H163" t="s">
        <v>699</v>
      </c>
      <c r="I163" t="s">
        <v>275</v>
      </c>
      <c r="J163" t="s">
        <v>687</v>
      </c>
      <c r="K163" t="str">
        <f>INDEX(PUNT_SeasonAVG!I:I,MATCH($B163,PUNT_SeasonAVG!$I:$I,0))</f>
        <v>Daniel Theis</v>
      </c>
      <c r="L163" t="str">
        <f>INDEX(PUNT_SeasonAVG!K:K,MATCH($B163,PUNT_SeasonAVG!$I:$I,0))</f>
        <v>BOS</v>
      </c>
      <c r="M163" s="5">
        <f>INDEX(PUNT_SeasonAVG!B:B,MATCH($B163,PUNT_SeasonAVG!$I:$I,0))</f>
        <v>168</v>
      </c>
      <c r="N163" s="5">
        <f>INDEX(PUNT_L10gamesAVG!B:B,MATCH($B163,PUNT_L10gamesAVG!$I:$I,0))</f>
        <v>169</v>
      </c>
      <c r="O163" s="5">
        <f>INDEX(PUNT_L5gamesAVG!B:B,MATCH($B163,PUNT_L5gamesAVG!$I:$I,0))</f>
        <v>164</v>
      </c>
    </row>
    <row r="164" spans="1:15" x14ac:dyDescent="0.3">
      <c r="A164">
        <v>5102</v>
      </c>
      <c r="B164" t="s">
        <v>227</v>
      </c>
      <c r="C164" t="s">
        <v>714</v>
      </c>
      <c r="D164" t="s">
        <v>928</v>
      </c>
      <c r="E164" t="s">
        <v>349</v>
      </c>
      <c r="F164" t="s">
        <v>698</v>
      </c>
      <c r="G164">
        <v>24</v>
      </c>
      <c r="H164" t="s">
        <v>686</v>
      </c>
      <c r="I164" t="s">
        <v>274</v>
      </c>
      <c r="J164" t="s">
        <v>687</v>
      </c>
      <c r="K164" t="str">
        <f>INDEX(PUNT_SeasonAVG!I:I,MATCH($B164,PUNT_SeasonAVG!$I:$I,0))</f>
        <v>Kent Bazemore</v>
      </c>
      <c r="L164" t="str">
        <f>INDEX(PUNT_SeasonAVG!K:K,MATCH($B164,PUNT_SeasonAVG!$I:$I,0))</f>
        <v>POR</v>
      </c>
      <c r="M164" s="5">
        <f>INDEX(PUNT_SeasonAVG!B:B,MATCH($B164,PUNT_SeasonAVG!$I:$I,0))</f>
        <v>150</v>
      </c>
      <c r="N164" s="5">
        <f>INDEX(PUNT_L10gamesAVG!B:B,MATCH($B164,PUNT_L10gamesAVG!$I:$I,0))</f>
        <v>170</v>
      </c>
      <c r="O164" s="5">
        <f>INDEX(PUNT_L5gamesAVG!B:B,MATCH($B164,PUNT_L5gamesAVG!$I:$I,0))</f>
        <v>158</v>
      </c>
    </row>
    <row r="165" spans="1:15" x14ac:dyDescent="0.3">
      <c r="A165">
        <v>4203</v>
      </c>
      <c r="B165" t="s">
        <v>250</v>
      </c>
      <c r="C165" t="s">
        <v>689</v>
      </c>
      <c r="D165" t="s">
        <v>778</v>
      </c>
      <c r="E165" t="s">
        <v>337</v>
      </c>
      <c r="F165" t="s">
        <v>728</v>
      </c>
      <c r="G165">
        <v>5</v>
      </c>
      <c r="H165" t="s">
        <v>274</v>
      </c>
      <c r="I165" t="s">
        <v>274</v>
      </c>
      <c r="J165" t="s">
        <v>687</v>
      </c>
      <c r="K165" t="str">
        <f>INDEX(PUNT_SeasonAVG!I:I,MATCH($B165,PUNT_SeasonAVG!$I:$I,0))</f>
        <v>J.J. Barea</v>
      </c>
      <c r="L165" t="str">
        <f>INDEX(PUNT_SeasonAVG!K:K,MATCH($B165,PUNT_SeasonAVG!$I:$I,0))</f>
        <v>DAL</v>
      </c>
      <c r="M165" s="5">
        <f>INDEX(PUNT_SeasonAVG!B:B,MATCH($B165,PUNT_SeasonAVG!$I:$I,0))</f>
        <v>170</v>
      </c>
      <c r="N165" s="5">
        <f>INDEX(PUNT_L10gamesAVG!B:B,MATCH($B165,PUNT_L10gamesAVG!$I:$I,0))</f>
        <v>171</v>
      </c>
      <c r="O165" s="5">
        <f>INDEX(PUNT_L5gamesAVG!B:B,MATCH($B165,PUNT_L5gamesAVG!$I:$I,0))</f>
        <v>177</v>
      </c>
    </row>
    <row r="166" spans="1:15" x14ac:dyDescent="0.3">
      <c r="A166">
        <v>6018</v>
      </c>
      <c r="B166" t="s">
        <v>258</v>
      </c>
      <c r="C166" t="s">
        <v>795</v>
      </c>
      <c r="D166" t="s">
        <v>1261</v>
      </c>
      <c r="E166" t="s">
        <v>320</v>
      </c>
      <c r="F166" t="s">
        <v>710</v>
      </c>
      <c r="G166">
        <v>34</v>
      </c>
      <c r="H166" t="s">
        <v>45</v>
      </c>
      <c r="I166" t="s">
        <v>45</v>
      </c>
      <c r="J166" t="s">
        <v>677</v>
      </c>
      <c r="K166" t="str">
        <f>INDEX(PUNT_SeasonAVG!I:I,MATCH($B166,PUNT_SeasonAVG!$I:$I,0))</f>
        <v>Wendell Carter Jr.</v>
      </c>
      <c r="L166" t="str">
        <f>INDEX(PUNT_SeasonAVG!K:K,MATCH($B166,PUNT_SeasonAVG!$I:$I,0))</f>
        <v>CHI</v>
      </c>
      <c r="M166" s="5">
        <f>INDEX(PUNT_SeasonAVG!B:B,MATCH($B166,PUNT_SeasonAVG!$I:$I,0))</f>
        <v>178</v>
      </c>
      <c r="N166" s="5">
        <f>INDEX(PUNT_L10gamesAVG!B:B,MATCH($B166,PUNT_L10gamesAVG!$I:$I,0))</f>
        <v>172</v>
      </c>
      <c r="O166" s="5">
        <f>INDEX(PUNT_L5gamesAVG!B:B,MATCH($B166,PUNT_L5gamesAVG!$I:$I,0))</f>
        <v>162</v>
      </c>
    </row>
    <row r="167" spans="1:15" x14ac:dyDescent="0.3">
      <c r="A167">
        <v>5491</v>
      </c>
      <c r="B167" t="s">
        <v>260</v>
      </c>
      <c r="C167" t="s">
        <v>45</v>
      </c>
      <c r="D167" t="s">
        <v>1041</v>
      </c>
      <c r="E167" t="s">
        <v>326</v>
      </c>
      <c r="F167" t="s">
        <v>737</v>
      </c>
      <c r="G167">
        <v>16</v>
      </c>
      <c r="H167" t="s">
        <v>275</v>
      </c>
      <c r="I167" t="s">
        <v>275</v>
      </c>
      <c r="J167" t="s">
        <v>687</v>
      </c>
      <c r="K167" t="str">
        <f>INDEX(PUNT_SeasonAVG!I:I,MATCH($B167,PUNT_SeasonAVG!$I:$I,0))</f>
        <v>Cedi Osman</v>
      </c>
      <c r="L167" t="str">
        <f>INDEX(PUNT_SeasonAVG!K:K,MATCH($B167,PUNT_SeasonAVG!$I:$I,0))</f>
        <v>CLE</v>
      </c>
      <c r="M167" s="5">
        <f>INDEX(PUNT_SeasonAVG!B:B,MATCH($B167,PUNT_SeasonAVG!$I:$I,0))</f>
        <v>183</v>
      </c>
      <c r="N167" s="5">
        <f>INDEX(PUNT_L10gamesAVG!B:B,MATCH($B167,PUNT_L10gamesAVG!$I:$I,0))</f>
        <v>173</v>
      </c>
      <c r="O167" s="5">
        <f>INDEX(PUNT_L5gamesAVG!B:B,MATCH($B167,PUNT_L5gamesAVG!$I:$I,0))</f>
        <v>255</v>
      </c>
    </row>
    <row r="168" spans="1:15" x14ac:dyDescent="0.3">
      <c r="A168">
        <v>4894</v>
      </c>
      <c r="B168" t="s">
        <v>252</v>
      </c>
      <c r="C168" t="s">
        <v>742</v>
      </c>
      <c r="D168" t="s">
        <v>880</v>
      </c>
      <c r="E168" t="s">
        <v>323</v>
      </c>
      <c r="F168" t="s">
        <v>702</v>
      </c>
      <c r="G168">
        <v>8</v>
      </c>
      <c r="H168" t="s">
        <v>699</v>
      </c>
      <c r="I168" t="s">
        <v>275</v>
      </c>
      <c r="J168" t="s">
        <v>677</v>
      </c>
      <c r="K168" t="str">
        <f>INDEX(PUNT_SeasonAVG!I:I,MATCH($B168,PUNT_SeasonAVG!$I:$I,0))</f>
        <v>Markieff Morris</v>
      </c>
      <c r="L168" t="str">
        <f>INDEX(PUNT_SeasonAVG!K:K,MATCH($B168,PUNT_SeasonAVG!$I:$I,0))</f>
        <v>DET</v>
      </c>
      <c r="M168" s="5">
        <f>INDEX(PUNT_SeasonAVG!B:B,MATCH($B168,PUNT_SeasonAVG!$I:$I,0))</f>
        <v>172</v>
      </c>
      <c r="N168" s="5">
        <f>INDEX(PUNT_L10gamesAVG!B:B,MATCH($B168,PUNT_L10gamesAVG!$I:$I,0))</f>
        <v>174</v>
      </c>
      <c r="O168" s="5">
        <f>INDEX(PUNT_L5gamesAVG!B:B,MATCH($B168,PUNT_L5gamesAVG!$I:$I,0))</f>
        <v>106</v>
      </c>
    </row>
    <row r="169" spans="1:15" x14ac:dyDescent="0.3">
      <c r="A169">
        <v>6031</v>
      </c>
      <c r="B169" t="s">
        <v>247</v>
      </c>
      <c r="C169" t="s">
        <v>689</v>
      </c>
      <c r="D169" t="s">
        <v>1271</v>
      </c>
      <c r="E169" t="s">
        <v>329</v>
      </c>
      <c r="F169" t="s">
        <v>811</v>
      </c>
      <c r="G169">
        <v>20</v>
      </c>
      <c r="H169" t="s">
        <v>274</v>
      </c>
      <c r="I169" t="s">
        <v>274</v>
      </c>
      <c r="J169" t="s">
        <v>687</v>
      </c>
      <c r="K169" t="str">
        <f>INDEX(PUNT_SeasonAVG!I:I,MATCH($B169,PUNT_SeasonAVG!$I:$I,0))</f>
        <v>Josh Okogie</v>
      </c>
      <c r="L169" t="str">
        <f>INDEX(PUNT_SeasonAVG!K:K,MATCH($B169,PUNT_SeasonAVG!$I:$I,0))</f>
        <v>MIN</v>
      </c>
      <c r="M169" s="5">
        <f>INDEX(PUNT_SeasonAVG!B:B,MATCH($B169,PUNT_SeasonAVG!$I:$I,0))</f>
        <v>167</v>
      </c>
      <c r="N169" s="5">
        <f>INDEX(PUNT_L10gamesAVG!B:B,MATCH($B169,PUNT_L10gamesAVG!$I:$I,0))</f>
        <v>175</v>
      </c>
      <c r="O169" s="5">
        <f>INDEX(PUNT_L5gamesAVG!B:B,MATCH($B169,PUNT_L5gamesAVG!$I:$I,0))</f>
        <v>134</v>
      </c>
    </row>
    <row r="170" spans="1:15" x14ac:dyDescent="0.3">
      <c r="A170">
        <v>4480</v>
      </c>
      <c r="B170" t="s">
        <v>389</v>
      </c>
      <c r="C170" t="s">
        <v>689</v>
      </c>
      <c r="D170" t="s">
        <v>812</v>
      </c>
      <c r="E170" t="s">
        <v>317</v>
      </c>
      <c r="F170" t="s">
        <v>42</v>
      </c>
      <c r="G170">
        <v>7</v>
      </c>
      <c r="H170" t="s">
        <v>45</v>
      </c>
      <c r="I170" t="s">
        <v>45</v>
      </c>
      <c r="J170" t="s">
        <v>677</v>
      </c>
      <c r="K170" t="str">
        <f>INDEX(PUNT_SeasonAVG!I:I,MATCH($B170,PUNT_SeasonAVG!$I:$I,0))</f>
        <v>JaVale McGee</v>
      </c>
      <c r="L170" t="str">
        <f>INDEX(PUNT_SeasonAVG!K:K,MATCH($B170,PUNT_SeasonAVG!$I:$I,0))</f>
        <v>LAL</v>
      </c>
      <c r="M170" s="5">
        <f>INDEX(PUNT_SeasonAVG!B:B,MATCH($B170,PUNT_SeasonAVG!$I:$I,0))</f>
        <v>203</v>
      </c>
      <c r="N170" s="5">
        <f>INDEX(PUNT_L10gamesAVG!B:B,MATCH($B170,PUNT_L10gamesAVG!$I:$I,0))</f>
        <v>176</v>
      </c>
      <c r="O170" s="5">
        <f>INDEX(PUNT_L5gamesAVG!B:B,MATCH($B170,PUNT_L5gamesAVG!$I:$I,0))</f>
        <v>147</v>
      </c>
    </row>
    <row r="171" spans="1:15" x14ac:dyDescent="0.3">
      <c r="A171">
        <v>3960</v>
      </c>
      <c r="B171" t="s">
        <v>417</v>
      </c>
      <c r="C171" t="s">
        <v>45</v>
      </c>
      <c r="D171" t="s">
        <v>755</v>
      </c>
      <c r="E171" t="s">
        <v>338</v>
      </c>
      <c r="F171" t="s">
        <v>754</v>
      </c>
      <c r="G171">
        <v>34</v>
      </c>
      <c r="H171" t="s">
        <v>686</v>
      </c>
      <c r="I171" t="s">
        <v>274</v>
      </c>
      <c r="J171" t="s">
        <v>687</v>
      </c>
      <c r="K171" t="str">
        <f>INDEX(PUNT_SeasonAVG!I:I,MATCH($B171,PUNT_SeasonAVG!$I:$I,0))</f>
        <v>C.J. Miles</v>
      </c>
      <c r="L171" t="str">
        <f>INDEX(PUNT_SeasonAVG!K:K,MATCH($B171,PUNT_SeasonAVG!$I:$I,0))</f>
        <v>WAS</v>
      </c>
      <c r="M171" s="5">
        <f>INDEX(PUNT_SeasonAVG!B:B,MATCH($B171,PUNT_SeasonAVG!$I:$I,0))</f>
        <v>174</v>
      </c>
      <c r="N171" s="5">
        <f>INDEX(PUNT_L10gamesAVG!B:B,MATCH($B171,PUNT_L10gamesAVG!$I:$I,0))</f>
        <v>177</v>
      </c>
      <c r="O171" s="5">
        <f>INDEX(PUNT_L5gamesAVG!B:B,MATCH($B171,PUNT_L5gamesAVG!$I:$I,0))</f>
        <v>188</v>
      </c>
    </row>
    <row r="172" spans="1:15" x14ac:dyDescent="0.3">
      <c r="A172">
        <v>5733</v>
      </c>
      <c r="B172" t="s">
        <v>266</v>
      </c>
      <c r="C172" t="s">
        <v>720</v>
      </c>
      <c r="D172" t="s">
        <v>814</v>
      </c>
      <c r="E172" t="s">
        <v>357</v>
      </c>
      <c r="F172" t="s">
        <v>725</v>
      </c>
      <c r="G172">
        <v>1</v>
      </c>
      <c r="H172" t="s">
        <v>274</v>
      </c>
      <c r="I172" t="s">
        <v>274</v>
      </c>
      <c r="J172" t="s">
        <v>687</v>
      </c>
      <c r="K172" t="str">
        <f>INDEX(PUNT_SeasonAVG!I:I,MATCH($B172,PUNT_SeasonAVG!$I:$I,0))</f>
        <v>Damion Lee</v>
      </c>
      <c r="L172" t="str">
        <f>INDEX(PUNT_SeasonAVG!K:K,MATCH($B172,PUNT_SeasonAVG!$I:$I,0))</f>
        <v>GSW</v>
      </c>
      <c r="M172" s="5">
        <f>INDEX(PUNT_SeasonAVG!B:B,MATCH($B172,PUNT_SeasonAVG!$I:$I,0))</f>
        <v>186</v>
      </c>
      <c r="N172" s="5">
        <f>INDEX(PUNT_L10gamesAVG!B:B,MATCH($B172,PUNT_L10gamesAVG!$I:$I,0))</f>
        <v>178</v>
      </c>
      <c r="O172" s="5">
        <f>INDEX(PUNT_L5gamesAVG!B:B,MATCH($B172,PUNT_L5gamesAVG!$I:$I,0))</f>
        <v>180</v>
      </c>
    </row>
    <row r="173" spans="1:15" x14ac:dyDescent="0.3">
      <c r="A173">
        <v>5480</v>
      </c>
      <c r="B173" t="s">
        <v>205</v>
      </c>
      <c r="C173" t="s">
        <v>720</v>
      </c>
      <c r="D173" t="s">
        <v>1032</v>
      </c>
      <c r="E173" t="s">
        <v>337</v>
      </c>
      <c r="F173" t="s">
        <v>728</v>
      </c>
      <c r="G173">
        <v>55</v>
      </c>
      <c r="H173" t="s">
        <v>274</v>
      </c>
      <c r="I173" t="s">
        <v>274</v>
      </c>
      <c r="J173" t="s">
        <v>677</v>
      </c>
      <c r="K173" t="str">
        <f>INDEX(PUNT_SeasonAVG!I:I,MATCH($B173,PUNT_SeasonAVG!$I:$I,0))</f>
        <v>Delon Wright</v>
      </c>
      <c r="L173" t="str">
        <f>INDEX(PUNT_SeasonAVG!K:K,MATCH($B173,PUNT_SeasonAVG!$I:$I,0))</f>
        <v>DAL</v>
      </c>
      <c r="M173" s="5">
        <f>INDEX(PUNT_SeasonAVG!B:B,MATCH($B173,PUNT_SeasonAVG!$I:$I,0))</f>
        <v>131</v>
      </c>
      <c r="N173" s="5">
        <f>INDEX(PUNT_L10gamesAVG!B:B,MATCH($B173,PUNT_L10gamesAVG!$I:$I,0))</f>
        <v>179</v>
      </c>
      <c r="O173" s="5">
        <f>INDEX(PUNT_L5gamesAVG!B:B,MATCH($B173,PUNT_L5gamesAVG!$I:$I,0))</f>
        <v>157</v>
      </c>
    </row>
    <row r="174" spans="1:15" x14ac:dyDescent="0.3">
      <c r="A174">
        <v>6171</v>
      </c>
      <c r="B174" t="s">
        <v>245</v>
      </c>
      <c r="C174" t="s">
        <v>747</v>
      </c>
      <c r="D174" t="s">
        <v>1461</v>
      </c>
      <c r="E174" t="s">
        <v>338</v>
      </c>
      <c r="F174" t="s">
        <v>754</v>
      </c>
      <c r="G174">
        <v>8</v>
      </c>
      <c r="H174" t="s">
        <v>275</v>
      </c>
      <c r="I174" t="s">
        <v>275</v>
      </c>
      <c r="J174" t="s">
        <v>677</v>
      </c>
      <c r="K174" t="str">
        <f>INDEX(PUNT_SeasonAVG!I:I,MATCH($B174,PUNT_SeasonAVG!$I:$I,0))</f>
        <v>Rui Hachimura</v>
      </c>
      <c r="L174" t="str">
        <f>INDEX(PUNT_SeasonAVG!K:K,MATCH($B174,PUNT_SeasonAVG!$I:$I,0))</f>
        <v>WAS</v>
      </c>
      <c r="M174" s="5">
        <f>INDEX(PUNT_SeasonAVG!B:B,MATCH($B174,PUNT_SeasonAVG!$I:$I,0))</f>
        <v>179</v>
      </c>
      <c r="N174" s="5">
        <f>INDEX(PUNT_L10gamesAVG!B:B,MATCH($B174,PUNT_L10gamesAVG!$I:$I,0))</f>
        <v>180</v>
      </c>
      <c r="O174" s="5">
        <f>INDEX(PUNT_L5gamesAVG!B:B,MATCH($B174,PUNT_L5gamesAVG!$I:$I,0))</f>
        <v>207</v>
      </c>
    </row>
    <row r="175" spans="1:15" x14ac:dyDescent="0.3">
      <c r="A175">
        <v>6216</v>
      </c>
      <c r="B175" t="s">
        <v>231</v>
      </c>
      <c r="C175" t="s">
        <v>689</v>
      </c>
      <c r="D175" t="s">
        <v>1483</v>
      </c>
      <c r="E175" t="s">
        <v>357</v>
      </c>
      <c r="F175" t="s">
        <v>725</v>
      </c>
      <c r="G175">
        <v>3</v>
      </c>
      <c r="H175" t="s">
        <v>274</v>
      </c>
      <c r="I175" t="s">
        <v>274</v>
      </c>
      <c r="J175" t="s">
        <v>687</v>
      </c>
      <c r="K175" t="str">
        <f>INDEX(PUNT_SeasonAVG!I:I,MATCH($B175,PUNT_SeasonAVG!$I:$I,0))</f>
        <v>Jordan Poole</v>
      </c>
      <c r="L175" t="str">
        <f>INDEX(PUNT_SeasonAVG!K:K,MATCH($B175,PUNT_SeasonAVG!$I:$I,0))</f>
        <v>GSW</v>
      </c>
      <c r="M175" s="5">
        <f>INDEX(PUNT_SeasonAVG!B:B,MATCH($B175,PUNT_SeasonAVG!$I:$I,0))</f>
        <v>173</v>
      </c>
      <c r="N175" s="5">
        <f>INDEX(PUNT_L10gamesAVG!B:B,MATCH($B175,PUNT_L10gamesAVG!$I:$I,0))</f>
        <v>181</v>
      </c>
      <c r="O175" s="5">
        <f>INDEX(PUNT_L5gamesAVG!B:B,MATCH($B175,PUNT_L5gamesAVG!$I:$I,0))</f>
        <v>249</v>
      </c>
    </row>
    <row r="176" spans="1:15" x14ac:dyDescent="0.3">
      <c r="A176">
        <v>6167</v>
      </c>
      <c r="B176" t="s">
        <v>256</v>
      </c>
      <c r="C176" t="s">
        <v>720</v>
      </c>
      <c r="D176" t="s">
        <v>1458</v>
      </c>
      <c r="E176" t="s">
        <v>326</v>
      </c>
      <c r="F176" t="s">
        <v>737</v>
      </c>
      <c r="G176">
        <v>10</v>
      </c>
      <c r="H176" t="s">
        <v>274</v>
      </c>
      <c r="I176" t="s">
        <v>274</v>
      </c>
      <c r="J176" t="s">
        <v>687</v>
      </c>
      <c r="K176" t="str">
        <f>INDEX(PUNT_SeasonAVG!I:I,MATCH($B176,PUNT_SeasonAVG!$I:$I,0))</f>
        <v>Darius Garland</v>
      </c>
      <c r="L176" t="str">
        <f>INDEX(PUNT_SeasonAVG!K:K,MATCH($B176,PUNT_SeasonAVG!$I:$I,0))</f>
        <v>CLE</v>
      </c>
      <c r="M176" s="5">
        <f>INDEX(PUNT_SeasonAVG!B:B,MATCH($B176,PUNT_SeasonAVG!$I:$I,0))</f>
        <v>171</v>
      </c>
      <c r="N176" s="5">
        <f>INDEX(PUNT_L10gamesAVG!B:B,MATCH($B176,PUNT_L10gamesAVG!$I:$I,0))</f>
        <v>182</v>
      </c>
      <c r="O176" s="5">
        <f>INDEX(PUNT_L5gamesAVG!B:B,MATCH($B176,PUNT_L5gamesAVG!$I:$I,0))</f>
        <v>101</v>
      </c>
    </row>
    <row r="177" spans="1:15" x14ac:dyDescent="0.3">
      <c r="A177">
        <v>4290</v>
      </c>
      <c r="B177" t="s">
        <v>263</v>
      </c>
      <c r="C177" t="s">
        <v>692</v>
      </c>
      <c r="D177" t="s">
        <v>789</v>
      </c>
      <c r="E177" t="s">
        <v>320</v>
      </c>
      <c r="F177" t="s">
        <v>710</v>
      </c>
      <c r="G177">
        <v>21</v>
      </c>
      <c r="H177" t="s">
        <v>275</v>
      </c>
      <c r="I177" t="s">
        <v>275</v>
      </c>
      <c r="J177" t="s">
        <v>687</v>
      </c>
      <c r="K177" t="str">
        <f>INDEX(PUNT_SeasonAVG!I:I,MATCH($B177,PUNT_SeasonAVG!$I:$I,0))</f>
        <v>Thaddeus Young</v>
      </c>
      <c r="L177" t="str">
        <f>INDEX(PUNT_SeasonAVG!K:K,MATCH($B177,PUNT_SeasonAVG!$I:$I,0))</f>
        <v>CHI</v>
      </c>
      <c r="M177" s="5">
        <f>INDEX(PUNT_SeasonAVG!B:B,MATCH($B177,PUNT_SeasonAVG!$I:$I,0))</f>
        <v>184</v>
      </c>
      <c r="N177" s="5">
        <f>INDEX(PUNT_L10gamesAVG!B:B,MATCH($B177,PUNT_L10gamesAVG!$I:$I,0))</f>
        <v>183</v>
      </c>
      <c r="O177" s="5">
        <f>INDEX(PUNT_L5gamesAVG!B:B,MATCH($B177,PUNT_L5gamesAVG!$I:$I,0))</f>
        <v>225</v>
      </c>
    </row>
    <row r="178" spans="1:15" x14ac:dyDescent="0.3">
      <c r="A178">
        <v>5905</v>
      </c>
      <c r="B178" t="s">
        <v>262</v>
      </c>
      <c r="C178" t="s">
        <v>747</v>
      </c>
      <c r="D178" t="s">
        <v>1230</v>
      </c>
      <c r="E178" t="s">
        <v>343</v>
      </c>
      <c r="F178" t="s">
        <v>784</v>
      </c>
      <c r="G178">
        <v>23</v>
      </c>
      <c r="H178" t="s">
        <v>275</v>
      </c>
      <c r="I178" t="s">
        <v>275</v>
      </c>
      <c r="J178" t="s">
        <v>687</v>
      </c>
      <c r="K178" t="str">
        <f>INDEX(PUNT_SeasonAVG!I:I,MATCH($B178,PUNT_SeasonAVG!$I:$I,0))</f>
        <v>Royce O'Neale</v>
      </c>
      <c r="L178" t="str">
        <f>INDEX(PUNT_SeasonAVG!K:K,MATCH($B178,PUNT_SeasonAVG!$I:$I,0))</f>
        <v>UTA</v>
      </c>
      <c r="M178" s="5">
        <f>INDEX(PUNT_SeasonAVG!B:B,MATCH($B178,PUNT_SeasonAVG!$I:$I,0))</f>
        <v>182</v>
      </c>
      <c r="N178" s="5">
        <f>INDEX(PUNT_L10gamesAVG!B:B,MATCH($B178,PUNT_L10gamesAVG!$I:$I,0))</f>
        <v>184</v>
      </c>
      <c r="O178" s="5">
        <f>INDEX(PUNT_L5gamesAVG!B:B,MATCH($B178,PUNT_L5gamesAVG!$I:$I,0))</f>
        <v>146</v>
      </c>
    </row>
    <row r="179" spans="1:15" x14ac:dyDescent="0.3">
      <c r="A179">
        <v>6023</v>
      </c>
      <c r="B179" t="s">
        <v>244</v>
      </c>
      <c r="C179" t="s">
        <v>742</v>
      </c>
      <c r="D179" t="s">
        <v>1264</v>
      </c>
      <c r="E179" t="s">
        <v>319</v>
      </c>
      <c r="F179" t="s">
        <v>744</v>
      </c>
      <c r="G179">
        <v>0</v>
      </c>
      <c r="H179" t="s">
        <v>275</v>
      </c>
      <c r="I179" t="s">
        <v>275</v>
      </c>
      <c r="J179" t="s">
        <v>677</v>
      </c>
      <c r="K179" t="str">
        <f>INDEX(PUNT_SeasonAVG!I:I,MATCH($B179,PUNT_SeasonAVG!$I:$I,0))</f>
        <v>Miles Bridges</v>
      </c>
      <c r="L179" t="str">
        <f>INDEX(PUNT_SeasonAVG!K:K,MATCH($B179,PUNT_SeasonAVG!$I:$I,0))</f>
        <v>CHA</v>
      </c>
      <c r="M179" s="5">
        <f>INDEX(PUNT_SeasonAVG!B:B,MATCH($B179,PUNT_SeasonAVG!$I:$I,0))</f>
        <v>165</v>
      </c>
      <c r="N179" s="5">
        <f>INDEX(PUNT_L10gamesAVG!B:B,MATCH($B179,PUNT_L10gamesAVG!$I:$I,0))</f>
        <v>185</v>
      </c>
      <c r="O179" s="5">
        <f>INDEX(PUNT_L5gamesAVG!B:B,MATCH($B179,PUNT_L5gamesAVG!$I:$I,0))</f>
        <v>198</v>
      </c>
    </row>
    <row r="180" spans="1:15" x14ac:dyDescent="0.3">
      <c r="A180">
        <v>5483</v>
      </c>
      <c r="B180" t="s">
        <v>261</v>
      </c>
      <c r="C180" t="s">
        <v>747</v>
      </c>
      <c r="D180" t="s">
        <v>1035</v>
      </c>
      <c r="E180" t="s">
        <v>313</v>
      </c>
      <c r="F180" t="s">
        <v>774</v>
      </c>
      <c r="G180">
        <v>4</v>
      </c>
      <c r="H180" t="s">
        <v>275</v>
      </c>
      <c r="I180" t="s">
        <v>275</v>
      </c>
      <c r="J180" t="s">
        <v>687</v>
      </c>
      <c r="K180" t="str">
        <f>INDEX(PUNT_SeasonAVG!I:I,MATCH($B180,PUNT_SeasonAVG!$I:$I,0))</f>
        <v>Rondae Hollis-Jefferson</v>
      </c>
      <c r="L180" t="str">
        <f>INDEX(PUNT_SeasonAVG!K:K,MATCH($B180,PUNT_SeasonAVG!$I:$I,0))</f>
        <v>TOR</v>
      </c>
      <c r="M180" s="5">
        <f>INDEX(PUNT_SeasonAVG!B:B,MATCH($B180,PUNT_SeasonAVG!$I:$I,0))</f>
        <v>181</v>
      </c>
      <c r="N180" s="5">
        <f>INDEX(PUNT_L10gamesAVG!B:B,MATCH($B180,PUNT_L10gamesAVG!$I:$I,0))</f>
        <v>186</v>
      </c>
      <c r="O180" s="5">
        <f>INDEX(PUNT_L5gamesAVG!B:B,MATCH($B180,PUNT_L5gamesAVG!$I:$I,0))</f>
        <v>192</v>
      </c>
    </row>
    <row r="181" spans="1:15" x14ac:dyDescent="0.3">
      <c r="A181">
        <v>4471</v>
      </c>
      <c r="B181" t="s">
        <v>388</v>
      </c>
      <c r="C181" t="s">
        <v>720</v>
      </c>
      <c r="D181" t="s">
        <v>805</v>
      </c>
      <c r="E181" t="s">
        <v>325</v>
      </c>
      <c r="F181" t="s">
        <v>806</v>
      </c>
      <c r="G181">
        <v>14</v>
      </c>
      <c r="H181" t="s">
        <v>274</v>
      </c>
      <c r="I181" t="s">
        <v>274</v>
      </c>
      <c r="J181" t="s">
        <v>687</v>
      </c>
      <c r="K181" t="str">
        <f>INDEX(PUNT_SeasonAVG!I:I,MATCH($B181,PUNT_SeasonAVG!$I:$I,0))</f>
        <v>D.J. Augustin</v>
      </c>
      <c r="L181" t="str">
        <f>INDEX(PUNT_SeasonAVG!K:K,MATCH($B181,PUNT_SeasonAVG!$I:$I,0))</f>
        <v>ORL</v>
      </c>
      <c r="M181" s="5">
        <f>INDEX(PUNT_SeasonAVG!B:B,MATCH($B181,PUNT_SeasonAVG!$I:$I,0))</f>
        <v>196</v>
      </c>
      <c r="N181" s="5">
        <f>INDEX(PUNT_L10gamesAVG!B:B,MATCH($B181,PUNT_L10gamesAVG!$I:$I,0))</f>
        <v>187</v>
      </c>
      <c r="O181" s="5">
        <f>INDEX(PUNT_L5gamesAVG!B:B,MATCH($B181,PUNT_L5gamesAVG!$I:$I,0))</f>
        <v>153</v>
      </c>
    </row>
    <row r="182" spans="1:15" x14ac:dyDescent="0.3">
      <c r="A182">
        <v>6166</v>
      </c>
      <c r="B182" t="s">
        <v>265</v>
      </c>
      <c r="C182" t="s">
        <v>720</v>
      </c>
      <c r="D182" t="s">
        <v>1457</v>
      </c>
      <c r="E182" t="s">
        <v>352</v>
      </c>
      <c r="F182" t="s">
        <v>685</v>
      </c>
      <c r="G182">
        <v>12</v>
      </c>
      <c r="H182" t="s">
        <v>275</v>
      </c>
      <c r="I182" t="s">
        <v>275</v>
      </c>
      <c r="J182" t="s">
        <v>687</v>
      </c>
      <c r="K182" t="str">
        <f>INDEX(PUNT_SeasonAVG!I:I,MATCH($B182,PUNT_SeasonAVG!$I:$I,0))</f>
        <v>De'Andre Hunter</v>
      </c>
      <c r="L182" t="str">
        <f>INDEX(PUNT_SeasonAVG!K:K,MATCH($B182,PUNT_SeasonAVG!$I:$I,0))</f>
        <v>ATL</v>
      </c>
      <c r="M182" s="5">
        <f>INDEX(PUNT_SeasonAVG!B:B,MATCH($B182,PUNT_SeasonAVG!$I:$I,0))</f>
        <v>199</v>
      </c>
      <c r="N182" s="5">
        <f>INDEX(PUNT_L10gamesAVG!B:B,MATCH($B182,PUNT_L10gamesAVG!$I:$I,0))</f>
        <v>188</v>
      </c>
      <c r="O182" s="5">
        <f>INDEX(PUNT_L5gamesAVG!B:B,MATCH($B182,PUNT_L5gamesAVG!$I:$I,0))</f>
        <v>159</v>
      </c>
    </row>
    <row r="183" spans="1:15" x14ac:dyDescent="0.3">
      <c r="A183">
        <v>6056</v>
      </c>
      <c r="B183" t="s">
        <v>286</v>
      </c>
      <c r="C183" t="s">
        <v>866</v>
      </c>
      <c r="D183" t="s">
        <v>1095</v>
      </c>
      <c r="E183" t="s">
        <v>344</v>
      </c>
      <c r="F183" t="s">
        <v>98</v>
      </c>
      <c r="G183">
        <v>6</v>
      </c>
      <c r="H183" t="s">
        <v>274</v>
      </c>
      <c r="I183" t="s">
        <v>274</v>
      </c>
      <c r="J183" t="s">
        <v>687</v>
      </c>
      <c r="K183" t="str">
        <f>INDEX(PUNT_SeasonAVG!I:I,MATCH($B183,PUNT_SeasonAVG!$I:$I,0))</f>
        <v>Hamidou Diallo</v>
      </c>
      <c r="L183" t="str">
        <f>INDEX(PUNT_SeasonAVG!K:K,MATCH($B183,PUNT_SeasonAVG!$I:$I,0))</f>
        <v>OKC</v>
      </c>
      <c r="M183" s="5">
        <f>INDEX(PUNT_SeasonAVG!B:B,MATCH($B183,PUNT_SeasonAVG!$I:$I,0))</f>
        <v>200</v>
      </c>
      <c r="N183" s="5">
        <f>INDEX(PUNT_L10gamesAVG!B:B,MATCH($B183,PUNT_L10gamesAVG!$I:$I,0))</f>
        <v>189</v>
      </c>
      <c r="O183" s="5">
        <f>INDEX(PUNT_L5gamesAVG!B:B,MATCH($B183,PUNT_L5gamesAVG!$I:$I,0))</f>
        <v>151</v>
      </c>
    </row>
    <row r="184" spans="1:15" x14ac:dyDescent="0.3">
      <c r="A184">
        <v>6035</v>
      </c>
      <c r="B184" t="s">
        <v>288</v>
      </c>
      <c r="C184" t="s">
        <v>732</v>
      </c>
      <c r="D184" t="s">
        <v>1273</v>
      </c>
      <c r="E184" t="s">
        <v>349</v>
      </c>
      <c r="F184" t="s">
        <v>698</v>
      </c>
      <c r="G184">
        <v>1</v>
      </c>
      <c r="H184" t="s">
        <v>274</v>
      </c>
      <c r="I184" t="s">
        <v>274</v>
      </c>
      <c r="J184" t="s">
        <v>677</v>
      </c>
      <c r="K184" t="str">
        <f>INDEX(PUNT_SeasonAVG!I:I,MATCH($B184,PUNT_SeasonAVG!$I:$I,0))</f>
        <v>Anfernee Simons</v>
      </c>
      <c r="L184" t="str">
        <f>INDEX(PUNT_SeasonAVG!K:K,MATCH($B184,PUNT_SeasonAVG!$I:$I,0))</f>
        <v>POR</v>
      </c>
      <c r="M184" s="5">
        <f>INDEX(PUNT_SeasonAVG!B:B,MATCH($B184,PUNT_SeasonAVG!$I:$I,0))</f>
        <v>209</v>
      </c>
      <c r="N184" s="5">
        <f>INDEX(PUNT_L10gamesAVG!B:B,MATCH($B184,PUNT_L10gamesAVG!$I:$I,0))</f>
        <v>190</v>
      </c>
      <c r="O184" s="5">
        <f>INDEX(PUNT_L5gamesAVG!B:B,MATCH($B184,PUNT_L5gamesAVG!$I:$I,0))</f>
        <v>191</v>
      </c>
    </row>
    <row r="185" spans="1:15" x14ac:dyDescent="0.3">
      <c r="A185">
        <v>4718</v>
      </c>
      <c r="B185" t="s">
        <v>269</v>
      </c>
      <c r="C185" t="s">
        <v>720</v>
      </c>
      <c r="D185" t="s">
        <v>847</v>
      </c>
      <c r="E185" t="s">
        <v>314</v>
      </c>
      <c r="F185" t="s">
        <v>770</v>
      </c>
      <c r="G185">
        <v>22</v>
      </c>
      <c r="H185" t="s">
        <v>699</v>
      </c>
      <c r="I185" t="s">
        <v>275</v>
      </c>
      <c r="J185" t="s">
        <v>677</v>
      </c>
      <c r="K185" t="str">
        <f>INDEX(PUNT_SeasonAVG!I:I,MATCH($B185,PUNT_SeasonAVG!$I:$I,0))</f>
        <v>Derrick Favors</v>
      </c>
      <c r="L185" t="str">
        <f>INDEX(PUNT_SeasonAVG!K:K,MATCH($B185,PUNT_SeasonAVG!$I:$I,0))</f>
        <v>NOR</v>
      </c>
      <c r="M185" s="5">
        <f>INDEX(PUNT_SeasonAVG!B:B,MATCH($B185,PUNT_SeasonAVG!$I:$I,0))</f>
        <v>187</v>
      </c>
      <c r="N185" s="5">
        <f>INDEX(PUNT_L10gamesAVG!B:B,MATCH($B185,PUNT_L10gamesAVG!$I:$I,0))</f>
        <v>191</v>
      </c>
      <c r="O185" s="5">
        <f>INDEX(PUNT_L5gamesAVG!B:B,MATCH($B185,PUNT_L5gamesAVG!$I:$I,0))</f>
        <v>122</v>
      </c>
    </row>
    <row r="186" spans="1:15" x14ac:dyDescent="0.3">
      <c r="A186">
        <v>5823</v>
      </c>
      <c r="B186" t="s">
        <v>267</v>
      </c>
      <c r="C186" t="s">
        <v>712</v>
      </c>
      <c r="D186" t="s">
        <v>1159</v>
      </c>
      <c r="E186" t="s">
        <v>349</v>
      </c>
      <c r="F186" t="s">
        <v>698</v>
      </c>
      <c r="G186">
        <v>33</v>
      </c>
      <c r="H186" t="s">
        <v>699</v>
      </c>
      <c r="I186" t="s">
        <v>275</v>
      </c>
      <c r="J186" t="s">
        <v>687</v>
      </c>
      <c r="K186" t="str">
        <f>INDEX(PUNT_SeasonAVG!I:I,MATCH($B186,PUNT_SeasonAVG!$I:$I,0))</f>
        <v>Zach Collins</v>
      </c>
      <c r="L186" t="str">
        <f>INDEX(PUNT_SeasonAVG!K:K,MATCH($B186,PUNT_SeasonAVG!$I:$I,0))</f>
        <v>POR</v>
      </c>
      <c r="M186" s="5">
        <f>INDEX(PUNT_SeasonAVG!B:B,MATCH($B186,PUNT_SeasonAVG!$I:$I,0))</f>
        <v>188</v>
      </c>
      <c r="N186" s="5">
        <f>INDEX(PUNT_L10gamesAVG!B:B,MATCH($B186,PUNT_L10gamesAVG!$I:$I,0))</f>
        <v>192</v>
      </c>
      <c r="O186" s="5">
        <f>INDEX(PUNT_L5gamesAVG!B:B,MATCH($B186,PUNT_L5gamesAVG!$I:$I,0))</f>
        <v>201</v>
      </c>
    </row>
    <row r="187" spans="1:15" x14ac:dyDescent="0.3">
      <c r="A187">
        <v>5840</v>
      </c>
      <c r="B187" t="s">
        <v>390</v>
      </c>
      <c r="C187" t="s">
        <v>714</v>
      </c>
      <c r="D187" t="s">
        <v>1178</v>
      </c>
      <c r="E187" t="s">
        <v>317</v>
      </c>
      <c r="F187" t="s">
        <v>42</v>
      </c>
      <c r="G187">
        <v>0</v>
      </c>
      <c r="H187" t="s">
        <v>275</v>
      </c>
      <c r="I187" t="s">
        <v>275</v>
      </c>
      <c r="J187" t="s">
        <v>677</v>
      </c>
      <c r="K187" t="str">
        <f>INDEX(PUNT_SeasonAVG!I:I,MATCH($B187,PUNT_SeasonAVG!$I:$I,0))</f>
        <v>Kyle Kuzma</v>
      </c>
      <c r="L187" t="str">
        <f>INDEX(PUNT_SeasonAVG!K:K,MATCH($B187,PUNT_SeasonAVG!$I:$I,0))</f>
        <v>LAL</v>
      </c>
      <c r="M187" s="5">
        <f>INDEX(PUNT_SeasonAVG!B:B,MATCH($B187,PUNT_SeasonAVG!$I:$I,0))</f>
        <v>189</v>
      </c>
      <c r="N187" s="5">
        <f>INDEX(PUNT_L10gamesAVG!B:B,MATCH($B187,PUNT_L10gamesAVG!$I:$I,0))</f>
        <v>193</v>
      </c>
      <c r="O187" s="5">
        <f>INDEX(PUNT_L5gamesAVG!B:B,MATCH($B187,PUNT_L5gamesAVG!$I:$I,0))</f>
        <v>114</v>
      </c>
    </row>
    <row r="188" spans="1:15" x14ac:dyDescent="0.3">
      <c r="A188">
        <v>5465</v>
      </c>
      <c r="B188" t="s">
        <v>432</v>
      </c>
      <c r="C188" t="s">
        <v>742</v>
      </c>
      <c r="D188" t="s">
        <v>1021</v>
      </c>
      <c r="E188" t="s">
        <v>349</v>
      </c>
      <c r="F188" t="s">
        <v>698</v>
      </c>
      <c r="G188">
        <v>44</v>
      </c>
      <c r="H188" t="s">
        <v>686</v>
      </c>
      <c r="I188" t="s">
        <v>274</v>
      </c>
      <c r="J188" t="s">
        <v>687</v>
      </c>
      <c r="K188" t="str">
        <f>INDEX(PUNT_SeasonAVG!I:I,MATCH($B188,PUNT_SeasonAVG!$I:$I,0))</f>
        <v>Mario Hezonja</v>
      </c>
      <c r="L188" t="str">
        <f>INDEX(PUNT_SeasonAVG!K:K,MATCH($B188,PUNT_SeasonAVG!$I:$I,0))</f>
        <v>POR</v>
      </c>
      <c r="M188" s="5">
        <f>INDEX(PUNT_SeasonAVG!B:B,MATCH($B188,PUNT_SeasonAVG!$I:$I,0))</f>
        <v>208</v>
      </c>
      <c r="N188" s="5">
        <f>INDEX(PUNT_L10gamesAVG!B:B,MATCH($B188,PUNT_L10gamesAVG!$I:$I,0))</f>
        <v>194</v>
      </c>
      <c r="O188" s="5">
        <f>INDEX(PUNT_L5gamesAVG!B:B,MATCH($B188,PUNT_L5gamesAVG!$I:$I,0))</f>
        <v>235</v>
      </c>
    </row>
    <row r="189" spans="1:15" x14ac:dyDescent="0.3">
      <c r="A189">
        <v>4487</v>
      </c>
      <c r="B189" t="s">
        <v>420</v>
      </c>
      <c r="C189" t="s">
        <v>704</v>
      </c>
      <c r="D189" t="s">
        <v>816</v>
      </c>
      <c r="E189" t="s">
        <v>319</v>
      </c>
      <c r="F189" t="s">
        <v>744</v>
      </c>
      <c r="G189">
        <v>5</v>
      </c>
      <c r="H189" t="s">
        <v>686</v>
      </c>
      <c r="I189" t="s">
        <v>274</v>
      </c>
      <c r="J189" t="s">
        <v>687</v>
      </c>
      <c r="K189" t="str">
        <f>INDEX(PUNT_SeasonAVG!I:I,MATCH($B189,PUNT_SeasonAVG!$I:$I,0))</f>
        <v>Nicolas Batum</v>
      </c>
      <c r="L189" t="str">
        <f>INDEX(PUNT_SeasonAVG!K:K,MATCH($B189,PUNT_SeasonAVG!$I:$I,0))</f>
        <v>CHA</v>
      </c>
      <c r="M189" s="5">
        <f>INDEX(PUNT_SeasonAVG!B:B,MATCH($B189,PUNT_SeasonAVG!$I:$I,0))</f>
        <v>190</v>
      </c>
      <c r="N189" s="5">
        <f>INDEX(PUNT_L10gamesAVG!B:B,MATCH($B189,PUNT_L10gamesAVG!$I:$I,0))</f>
        <v>195</v>
      </c>
      <c r="O189" s="5">
        <f>INDEX(PUNT_L5gamesAVG!B:B,MATCH($B189,PUNT_L5gamesAVG!$I:$I,0))</f>
        <v>202</v>
      </c>
    </row>
    <row r="190" spans="1:15" x14ac:dyDescent="0.3">
      <c r="A190">
        <v>5959</v>
      </c>
      <c r="B190" t="s">
        <v>421</v>
      </c>
      <c r="C190" t="s">
        <v>742</v>
      </c>
      <c r="D190" t="s">
        <v>1257</v>
      </c>
      <c r="E190" t="s">
        <v>347</v>
      </c>
      <c r="F190" t="s">
        <v>739</v>
      </c>
      <c r="G190">
        <v>35</v>
      </c>
      <c r="H190" t="s">
        <v>275</v>
      </c>
      <c r="I190" t="s">
        <v>275</v>
      </c>
      <c r="J190" t="s">
        <v>677</v>
      </c>
      <c r="K190" t="str">
        <f>INDEX(PUNT_SeasonAVG!I:I,MATCH($B190,PUNT_SeasonAVG!$I:$I,0))</f>
        <v>Marvin Bagley III</v>
      </c>
      <c r="L190" t="str">
        <f>INDEX(PUNT_SeasonAVG!K:K,MATCH($B190,PUNT_SeasonAVG!$I:$I,0))</f>
        <v>SAC</v>
      </c>
      <c r="M190" s="5">
        <f>INDEX(PUNT_SeasonAVG!B:B,MATCH($B190,PUNT_SeasonAVG!$I:$I,0))</f>
        <v>191</v>
      </c>
      <c r="N190" s="5">
        <f>INDEX(PUNT_L10gamesAVG!B:B,MATCH($B190,PUNT_L10gamesAVG!$I:$I,0))</f>
        <v>196</v>
      </c>
      <c r="O190" s="5">
        <f>INDEX(PUNT_L5gamesAVG!B:B,MATCH($B190,PUNT_L5gamesAVG!$I:$I,0))</f>
        <v>203</v>
      </c>
    </row>
    <row r="191" spans="1:15" x14ac:dyDescent="0.3">
      <c r="A191">
        <v>5824</v>
      </c>
      <c r="B191" t="s">
        <v>391</v>
      </c>
      <c r="C191" t="s">
        <v>742</v>
      </c>
      <c r="D191" t="s">
        <v>1160</v>
      </c>
      <c r="E191" t="s">
        <v>319</v>
      </c>
      <c r="F191" t="s">
        <v>744</v>
      </c>
      <c r="G191">
        <v>1</v>
      </c>
      <c r="H191" t="s">
        <v>274</v>
      </c>
      <c r="I191" t="s">
        <v>274</v>
      </c>
      <c r="J191" t="s">
        <v>687</v>
      </c>
      <c r="K191" t="str">
        <f>INDEX(PUNT_SeasonAVG!I:I,MATCH($B191,PUNT_SeasonAVG!$I:$I,0))</f>
        <v>Malik Monk</v>
      </c>
      <c r="L191" t="str">
        <f>INDEX(PUNT_SeasonAVG!K:K,MATCH($B191,PUNT_SeasonAVG!$I:$I,0))</f>
        <v>CHA</v>
      </c>
      <c r="M191" s="5">
        <f>INDEX(PUNT_SeasonAVG!B:B,MATCH($B191,PUNT_SeasonAVG!$I:$I,0))</f>
        <v>232</v>
      </c>
      <c r="N191" s="5">
        <f>INDEX(PUNT_L10gamesAVG!B:B,MATCH($B191,PUNT_L10gamesAVG!$I:$I,0))</f>
        <v>197</v>
      </c>
      <c r="O191" s="5">
        <f>INDEX(PUNT_L5gamesAVG!B:B,MATCH($B191,PUNT_L5gamesAVG!$I:$I,0))</f>
        <v>156</v>
      </c>
    </row>
    <row r="192" spans="1:15" x14ac:dyDescent="0.3">
      <c r="A192">
        <v>6028</v>
      </c>
      <c r="B192" t="s">
        <v>423</v>
      </c>
      <c r="C192" t="s">
        <v>720</v>
      </c>
      <c r="D192" t="s">
        <v>1268</v>
      </c>
      <c r="E192" t="s">
        <v>355</v>
      </c>
      <c r="F192" t="s">
        <v>716</v>
      </c>
      <c r="G192">
        <v>0</v>
      </c>
      <c r="H192" t="s">
        <v>274</v>
      </c>
      <c r="I192" t="s">
        <v>274</v>
      </c>
      <c r="J192" t="s">
        <v>687</v>
      </c>
      <c r="K192" t="str">
        <f>INDEX(PUNT_SeasonAVG!I:I,MATCH($B192,PUNT_SeasonAVG!$I:$I,0))</f>
        <v>Donte DiVincenzo</v>
      </c>
      <c r="L192" t="str">
        <f>INDEX(PUNT_SeasonAVG!K:K,MATCH($B192,PUNT_SeasonAVG!$I:$I,0))</f>
        <v>MIL</v>
      </c>
      <c r="M192" s="5">
        <f>INDEX(PUNT_SeasonAVG!B:B,MATCH($B192,PUNT_SeasonAVG!$I:$I,0))</f>
        <v>194</v>
      </c>
      <c r="N192" s="5">
        <f>INDEX(PUNT_L10gamesAVG!B:B,MATCH($B192,PUNT_L10gamesAVG!$I:$I,0))</f>
        <v>198</v>
      </c>
      <c r="O192" s="5">
        <f>INDEX(PUNT_L5gamesAVG!B:B,MATCH($B192,PUNT_L5gamesAVG!$I:$I,0))</f>
        <v>241</v>
      </c>
    </row>
    <row r="193" spans="1:15" x14ac:dyDescent="0.3">
      <c r="A193">
        <v>4750</v>
      </c>
      <c r="B193" t="s">
        <v>424</v>
      </c>
      <c r="C193" t="s">
        <v>732</v>
      </c>
      <c r="D193" t="s">
        <v>859</v>
      </c>
      <c r="E193" t="s">
        <v>317</v>
      </c>
      <c r="F193" t="s">
        <v>42</v>
      </c>
      <c r="G193">
        <v>11</v>
      </c>
      <c r="H193" t="s">
        <v>274</v>
      </c>
      <c r="I193" t="s">
        <v>274</v>
      </c>
      <c r="J193" t="s">
        <v>687</v>
      </c>
      <c r="K193" t="str">
        <f>INDEX(PUNT_SeasonAVG!I:I,MATCH($B193,PUNT_SeasonAVG!$I:$I,0))</f>
        <v>Avery Bradley</v>
      </c>
      <c r="L193" t="str">
        <f>INDEX(PUNT_SeasonAVG!K:K,MATCH($B193,PUNT_SeasonAVG!$I:$I,0))</f>
        <v>LAL</v>
      </c>
      <c r="M193" s="5">
        <f>INDEX(PUNT_SeasonAVG!B:B,MATCH($B193,PUNT_SeasonAVG!$I:$I,0))</f>
        <v>197</v>
      </c>
      <c r="N193" s="5">
        <f>INDEX(PUNT_L10gamesAVG!B:B,MATCH($B193,PUNT_L10gamesAVG!$I:$I,0))</f>
        <v>199</v>
      </c>
      <c r="O193" s="5">
        <f>INDEX(PUNT_L5gamesAVG!B:B,MATCH($B193,PUNT_L5gamesAVG!$I:$I,0))</f>
        <v>217</v>
      </c>
    </row>
    <row r="194" spans="1:15" x14ac:dyDescent="0.3">
      <c r="A194">
        <v>5155</v>
      </c>
      <c r="B194" t="s">
        <v>232</v>
      </c>
      <c r="C194" t="s">
        <v>45</v>
      </c>
      <c r="D194" t="s">
        <v>914</v>
      </c>
      <c r="E194" t="s">
        <v>319</v>
      </c>
      <c r="F194" t="s">
        <v>744</v>
      </c>
      <c r="G194">
        <v>40</v>
      </c>
      <c r="H194" t="s">
        <v>699</v>
      </c>
      <c r="I194" t="s">
        <v>275</v>
      </c>
      <c r="J194" t="s">
        <v>687</v>
      </c>
      <c r="K194" t="str">
        <f>INDEX(PUNT_SeasonAVG!I:I,MATCH($B194,PUNT_SeasonAVG!$I:$I,0))</f>
        <v>Cody Zeller</v>
      </c>
      <c r="L194" t="str">
        <f>INDEX(PUNT_SeasonAVG!K:K,MATCH($B194,PUNT_SeasonAVG!$I:$I,0))</f>
        <v>CHA</v>
      </c>
      <c r="M194" s="5">
        <f>INDEX(PUNT_SeasonAVG!B:B,MATCH($B194,PUNT_SeasonAVG!$I:$I,0))</f>
        <v>153</v>
      </c>
      <c r="N194" s="5">
        <f>INDEX(PUNT_L10gamesAVG!B:B,MATCH($B194,PUNT_L10gamesAVG!$I:$I,0))</f>
        <v>200</v>
      </c>
      <c r="O194" s="5">
        <f>INDEX(PUNT_L5gamesAVG!B:B,MATCH($B194,PUNT_L5gamesAVG!$I:$I,0))</f>
        <v>166</v>
      </c>
    </row>
    <row r="195" spans="1:15" x14ac:dyDescent="0.3">
      <c r="A195">
        <v>5469</v>
      </c>
      <c r="B195" t="s">
        <v>430</v>
      </c>
      <c r="C195" t="s">
        <v>275</v>
      </c>
      <c r="D195" t="s">
        <v>1024</v>
      </c>
      <c r="E195" t="s">
        <v>346</v>
      </c>
      <c r="F195" t="s">
        <v>691</v>
      </c>
      <c r="G195">
        <v>8</v>
      </c>
      <c r="H195" t="s">
        <v>699</v>
      </c>
      <c r="I195" t="s">
        <v>275</v>
      </c>
      <c r="J195" t="s">
        <v>687</v>
      </c>
      <c r="K195" t="str">
        <f>INDEX(PUNT_SeasonAVG!I:I,MATCH($B195,PUNT_SeasonAVG!$I:$I,0))</f>
        <v>Frank Kaminsky</v>
      </c>
      <c r="L195" t="str">
        <f>INDEX(PUNT_SeasonAVG!K:K,MATCH($B195,PUNT_SeasonAVG!$I:$I,0))</f>
        <v>PHO</v>
      </c>
      <c r="M195" s="5">
        <f>INDEX(PUNT_SeasonAVG!B:B,MATCH($B195,PUNT_SeasonAVG!$I:$I,0))</f>
        <v>206</v>
      </c>
      <c r="N195" s="5">
        <f>INDEX(PUNT_L10gamesAVG!B:B,MATCH($B195,PUNT_L10gamesAVG!$I:$I,0))</f>
        <v>201</v>
      </c>
      <c r="O195" s="5">
        <f>INDEX(PUNT_L5gamesAVG!B:B,MATCH($B195,PUNT_L5gamesAVG!$I:$I,0))</f>
        <v>271</v>
      </c>
    </row>
    <row r="196" spans="1:15" x14ac:dyDescent="0.3">
      <c r="A196">
        <v>5754</v>
      </c>
      <c r="B196" t="s">
        <v>437</v>
      </c>
      <c r="C196" t="s">
        <v>732</v>
      </c>
      <c r="D196" t="s">
        <v>1147</v>
      </c>
      <c r="E196" t="s">
        <v>317</v>
      </c>
      <c r="F196" t="s">
        <v>42</v>
      </c>
      <c r="G196">
        <v>4</v>
      </c>
      <c r="H196" t="s">
        <v>274</v>
      </c>
      <c r="I196" t="s">
        <v>274</v>
      </c>
      <c r="J196" t="s">
        <v>687</v>
      </c>
      <c r="K196" t="str">
        <f>INDEX(PUNT_SeasonAVG!I:I,MATCH($B196,PUNT_SeasonAVG!$I:$I,0))</f>
        <v>Alex Caruso</v>
      </c>
      <c r="L196" t="str">
        <f>INDEX(PUNT_SeasonAVG!K:K,MATCH($B196,PUNT_SeasonAVG!$I:$I,0))</f>
        <v>LAL</v>
      </c>
      <c r="M196" s="5">
        <f>INDEX(PUNT_SeasonAVG!B:B,MATCH($B196,PUNT_SeasonAVG!$I:$I,0))</f>
        <v>217</v>
      </c>
      <c r="N196" s="5">
        <f>INDEX(PUNT_L10gamesAVG!B:B,MATCH($B196,PUNT_L10gamesAVG!$I:$I,0))</f>
        <v>202</v>
      </c>
      <c r="O196" s="5">
        <f>INDEX(PUNT_L5gamesAVG!B:B,MATCH($B196,PUNT_L5gamesAVG!$I:$I,0))</f>
        <v>219</v>
      </c>
    </row>
    <row r="197" spans="1:15" x14ac:dyDescent="0.3">
      <c r="A197">
        <v>5190</v>
      </c>
      <c r="B197" t="s">
        <v>395</v>
      </c>
      <c r="C197" t="s">
        <v>692</v>
      </c>
      <c r="D197" t="s">
        <v>949</v>
      </c>
      <c r="E197" t="s">
        <v>323</v>
      </c>
      <c r="F197" t="s">
        <v>702</v>
      </c>
      <c r="G197">
        <v>17</v>
      </c>
      <c r="H197" t="s">
        <v>686</v>
      </c>
      <c r="I197" t="s">
        <v>274</v>
      </c>
      <c r="J197" t="s">
        <v>687</v>
      </c>
      <c r="K197" t="str">
        <f>INDEX(PUNT_SeasonAVG!I:I,MATCH($B197,PUNT_SeasonAVG!$I:$I,0))</f>
        <v>Tony Snell</v>
      </c>
      <c r="L197" t="str">
        <f>INDEX(PUNT_SeasonAVG!K:K,MATCH($B197,PUNT_SeasonAVG!$I:$I,0))</f>
        <v>DET</v>
      </c>
      <c r="M197" s="5">
        <f>INDEX(PUNT_SeasonAVG!B:B,MATCH($B197,PUNT_SeasonAVG!$I:$I,0))</f>
        <v>193</v>
      </c>
      <c r="N197" s="5">
        <f>INDEX(PUNT_L10gamesAVG!B:B,MATCH($B197,PUNT_L10gamesAVG!$I:$I,0))</f>
        <v>203</v>
      </c>
      <c r="O197" s="5">
        <f>INDEX(PUNT_L5gamesAVG!B:B,MATCH($B197,PUNT_L5gamesAVG!$I:$I,0))</f>
        <v>176</v>
      </c>
    </row>
    <row r="198" spans="1:15" x14ac:dyDescent="0.3">
      <c r="A198">
        <v>5158</v>
      </c>
      <c r="B198" t="s">
        <v>392</v>
      </c>
      <c r="C198" t="s">
        <v>807</v>
      </c>
      <c r="D198" t="s">
        <v>939</v>
      </c>
      <c r="E198" t="s">
        <v>354</v>
      </c>
      <c r="F198" t="s">
        <v>694</v>
      </c>
      <c r="G198">
        <v>16</v>
      </c>
      <c r="H198" t="s">
        <v>274</v>
      </c>
      <c r="I198" t="s">
        <v>274</v>
      </c>
      <c r="J198" t="s">
        <v>687</v>
      </c>
      <c r="K198" t="str">
        <f>INDEX(PUNT_SeasonAVG!I:I,MATCH($B198,PUNT_SeasonAVG!$I:$I,0))</f>
        <v>Ben McLemore</v>
      </c>
      <c r="L198" t="str">
        <f>INDEX(PUNT_SeasonAVG!K:K,MATCH($B198,PUNT_SeasonAVG!$I:$I,0))</f>
        <v>HOU</v>
      </c>
      <c r="M198" s="5">
        <f>INDEX(PUNT_SeasonAVG!B:B,MATCH($B198,PUNT_SeasonAVG!$I:$I,0))</f>
        <v>256</v>
      </c>
      <c r="N198" s="5">
        <f>INDEX(PUNT_L10gamesAVG!B:B,MATCH($B198,PUNT_L10gamesAVG!$I:$I,0))</f>
        <v>204</v>
      </c>
      <c r="O198" s="5">
        <f>INDEX(PUNT_L5gamesAVG!B:B,MATCH($B198,PUNT_L5gamesAVG!$I:$I,0))</f>
        <v>161</v>
      </c>
    </row>
    <row r="199" spans="1:15" x14ac:dyDescent="0.3">
      <c r="A199">
        <v>5835</v>
      </c>
      <c r="B199" t="s">
        <v>394</v>
      </c>
      <c r="C199" t="s">
        <v>689</v>
      </c>
      <c r="D199" t="s">
        <v>1170</v>
      </c>
      <c r="E199" t="s">
        <v>328</v>
      </c>
      <c r="F199" t="s">
        <v>781</v>
      </c>
      <c r="G199">
        <v>31</v>
      </c>
      <c r="H199" t="s">
        <v>699</v>
      </c>
      <c r="I199" t="s">
        <v>275</v>
      </c>
      <c r="J199" t="s">
        <v>677</v>
      </c>
      <c r="K199" t="str">
        <f>INDEX(PUNT_SeasonAVG!I:I,MATCH($B199,PUNT_SeasonAVG!$I:$I,0))</f>
        <v>Jarrett Allen</v>
      </c>
      <c r="L199" t="str">
        <f>INDEX(PUNT_SeasonAVG!K:K,MATCH($B199,PUNT_SeasonAVG!$I:$I,0))</f>
        <v>BKN</v>
      </c>
      <c r="M199" s="5">
        <f>INDEX(PUNT_SeasonAVG!B:B,MATCH($B199,PUNT_SeasonAVG!$I:$I,0))</f>
        <v>195</v>
      </c>
      <c r="N199" s="5">
        <f>INDEX(PUNT_L10gamesAVG!B:B,MATCH($B199,PUNT_L10gamesAVG!$I:$I,0))</f>
        <v>205</v>
      </c>
      <c r="O199" s="5">
        <f>INDEX(PUNT_L5gamesAVG!B:B,MATCH($B199,PUNT_L5gamesAVG!$I:$I,0))</f>
        <v>172</v>
      </c>
    </row>
    <row r="200" spans="1:15" x14ac:dyDescent="0.3">
      <c r="A200">
        <v>6038</v>
      </c>
      <c r="B200" t="s">
        <v>257</v>
      </c>
      <c r="C200" t="s">
        <v>747</v>
      </c>
      <c r="D200" t="s">
        <v>743</v>
      </c>
      <c r="E200" t="s">
        <v>335</v>
      </c>
      <c r="F200" t="s">
        <v>854</v>
      </c>
      <c r="G200">
        <v>44</v>
      </c>
      <c r="H200" t="s">
        <v>699</v>
      </c>
      <c r="I200" t="s">
        <v>275</v>
      </c>
      <c r="J200" t="s">
        <v>687</v>
      </c>
      <c r="K200" t="str">
        <f>INDEX(PUNT_SeasonAVG!I:I,MATCH($B200,PUNT_SeasonAVG!$I:$I,0))</f>
        <v>Robert Williams</v>
      </c>
      <c r="L200" t="str">
        <f>INDEX(PUNT_SeasonAVG!K:K,MATCH($B200,PUNT_SeasonAVG!$I:$I,0))</f>
        <v>BOS</v>
      </c>
      <c r="M200" s="5">
        <f>INDEX(PUNT_SeasonAVG!B:B,MATCH($B200,PUNT_SeasonAVG!$I:$I,0))</f>
        <v>201</v>
      </c>
      <c r="N200" s="5">
        <f>INDEX(PUNT_L10gamesAVG!B:B,MATCH($B200,PUNT_L10gamesAVG!$I:$I,0))</f>
        <v>206</v>
      </c>
      <c r="O200" s="5">
        <f>INDEX(PUNT_L5gamesAVG!B:B,MATCH($B200,PUNT_L5gamesAVG!$I:$I,0))</f>
        <v>267</v>
      </c>
    </row>
    <row r="201" spans="1:15" x14ac:dyDescent="0.3">
      <c r="A201">
        <v>4488</v>
      </c>
      <c r="B201" t="s">
        <v>264</v>
      </c>
      <c r="C201" t="s">
        <v>274</v>
      </c>
      <c r="D201" t="s">
        <v>817</v>
      </c>
      <c r="E201" t="s">
        <v>355</v>
      </c>
      <c r="F201" t="s">
        <v>716</v>
      </c>
      <c r="G201">
        <v>3</v>
      </c>
      <c r="H201" t="s">
        <v>274</v>
      </c>
      <c r="I201" t="s">
        <v>274</v>
      </c>
      <c r="J201" t="s">
        <v>687</v>
      </c>
      <c r="K201" t="str">
        <f>INDEX(PUNT_SeasonAVG!I:I,MATCH($B201,PUNT_SeasonAVG!$I:$I,0))</f>
        <v>George Hill</v>
      </c>
      <c r="L201" t="str">
        <f>INDEX(PUNT_SeasonAVG!K:K,MATCH($B201,PUNT_SeasonAVG!$I:$I,0))</f>
        <v>MIL</v>
      </c>
      <c r="M201" s="5">
        <f>INDEX(PUNT_SeasonAVG!B:B,MATCH($B201,PUNT_SeasonAVG!$I:$I,0))</f>
        <v>185</v>
      </c>
      <c r="N201" s="5">
        <f>INDEX(PUNT_L10gamesAVG!B:B,MATCH($B201,PUNT_L10gamesAVG!$I:$I,0))</f>
        <v>207</v>
      </c>
      <c r="O201" s="5">
        <f>INDEX(PUNT_L5gamesAVG!B:B,MATCH($B201,PUNT_L5gamesAVG!$I:$I,0))</f>
        <v>194</v>
      </c>
    </row>
    <row r="202" spans="1:15" x14ac:dyDescent="0.3">
      <c r="A202">
        <v>5245</v>
      </c>
      <c r="B202" t="s">
        <v>434</v>
      </c>
      <c r="C202" t="s">
        <v>723</v>
      </c>
      <c r="D202" t="s">
        <v>823</v>
      </c>
      <c r="E202" t="s">
        <v>337</v>
      </c>
      <c r="F202" t="s">
        <v>728</v>
      </c>
      <c r="G202">
        <v>30</v>
      </c>
      <c r="H202" t="s">
        <v>274</v>
      </c>
      <c r="I202" t="s">
        <v>274</v>
      </c>
      <c r="J202" t="s">
        <v>687</v>
      </c>
      <c r="K202" t="str">
        <f>INDEX(PUNT_SeasonAVG!I:I,MATCH($B202,PUNT_SeasonAVG!$I:$I,0))</f>
        <v>Seth Curry</v>
      </c>
      <c r="L202" t="str">
        <f>INDEX(PUNT_SeasonAVG!K:K,MATCH($B202,PUNT_SeasonAVG!$I:$I,0))</f>
        <v>DAL</v>
      </c>
      <c r="M202" s="5">
        <f>INDEX(PUNT_SeasonAVG!B:B,MATCH($B202,PUNT_SeasonAVG!$I:$I,0))</f>
        <v>214</v>
      </c>
      <c r="N202" s="5">
        <f>INDEX(PUNT_L10gamesAVG!B:B,MATCH($B202,PUNT_L10gamesAVG!$I:$I,0))</f>
        <v>208</v>
      </c>
      <c r="O202" s="5">
        <f>INDEX(PUNT_L5gamesAVG!B:B,MATCH($B202,PUNT_L5gamesAVG!$I:$I,0))</f>
        <v>244</v>
      </c>
    </row>
    <row r="203" spans="1:15" x14ac:dyDescent="0.3">
      <c r="A203">
        <v>6311</v>
      </c>
      <c r="B203" t="s">
        <v>458</v>
      </c>
      <c r="C203" t="s">
        <v>714</v>
      </c>
      <c r="D203" t="s">
        <v>1614</v>
      </c>
      <c r="E203" t="s">
        <v>357</v>
      </c>
      <c r="F203" t="s">
        <v>725</v>
      </c>
      <c r="G203">
        <v>12</v>
      </c>
      <c r="H203" t="s">
        <v>274</v>
      </c>
      <c r="I203" t="s">
        <v>274</v>
      </c>
      <c r="J203" t="s">
        <v>687</v>
      </c>
      <c r="K203" t="str">
        <f>INDEX(PUNT_SeasonAVG!I:I,MATCH($B203,PUNT_SeasonAVG!$I:$I,0))</f>
        <v>Ky Bowman</v>
      </c>
      <c r="L203" t="str">
        <f>INDEX(PUNT_SeasonAVG!K:K,MATCH($B203,PUNT_SeasonAVG!$I:$I,0))</f>
        <v>GSW</v>
      </c>
      <c r="M203" s="5">
        <f>INDEX(PUNT_SeasonAVG!B:B,MATCH($B203,PUNT_SeasonAVG!$I:$I,0))</f>
        <v>238</v>
      </c>
      <c r="N203" s="5">
        <f>INDEX(PUNT_L10gamesAVG!B:B,MATCH($B203,PUNT_L10gamesAVG!$I:$I,0))</f>
        <v>209</v>
      </c>
      <c r="O203" s="5">
        <f>INDEX(PUNT_L5gamesAVG!B:B,MATCH($B203,PUNT_L5gamesAVG!$I:$I,0))</f>
        <v>214</v>
      </c>
    </row>
    <row r="204" spans="1:15" x14ac:dyDescent="0.3">
      <c r="A204">
        <v>3818</v>
      </c>
      <c r="B204" t="s">
        <v>426</v>
      </c>
      <c r="C204" t="s">
        <v>720</v>
      </c>
      <c r="D204" t="s">
        <v>721</v>
      </c>
      <c r="E204" t="s">
        <v>317</v>
      </c>
      <c r="F204" t="s">
        <v>42</v>
      </c>
      <c r="G204">
        <v>39</v>
      </c>
      <c r="H204" t="s">
        <v>699</v>
      </c>
      <c r="I204" t="s">
        <v>275</v>
      </c>
      <c r="J204" t="s">
        <v>677</v>
      </c>
      <c r="K204" t="str">
        <f>INDEX(PUNT_SeasonAVG!I:I,MATCH($B204,PUNT_SeasonAVG!$I:$I,0))</f>
        <v>Dwight Howard</v>
      </c>
      <c r="L204" t="str">
        <f>INDEX(PUNT_SeasonAVG!K:K,MATCH($B204,PUNT_SeasonAVG!$I:$I,0))</f>
        <v>LAL</v>
      </c>
      <c r="M204" s="5">
        <f>INDEX(PUNT_SeasonAVG!B:B,MATCH($B204,PUNT_SeasonAVG!$I:$I,0))</f>
        <v>198</v>
      </c>
      <c r="N204" s="5">
        <f>INDEX(PUNT_L10gamesAVG!B:B,MATCH($B204,PUNT_L10gamesAVG!$I:$I,0))</f>
        <v>210</v>
      </c>
      <c r="O204" s="5">
        <f>INDEX(PUNT_L5gamesAVG!B:B,MATCH($B204,PUNT_L5gamesAVG!$I:$I,0))</f>
        <v>260</v>
      </c>
    </row>
    <row r="205" spans="1:15" x14ac:dyDescent="0.3">
      <c r="A205">
        <v>6037</v>
      </c>
      <c r="B205" t="s">
        <v>428</v>
      </c>
      <c r="C205" t="s">
        <v>706</v>
      </c>
      <c r="D205" t="s">
        <v>1275</v>
      </c>
      <c r="E205" t="s">
        <v>758</v>
      </c>
      <c r="F205" t="s">
        <v>35</v>
      </c>
      <c r="G205">
        <v>20</v>
      </c>
      <c r="H205" t="s">
        <v>274</v>
      </c>
      <c r="I205" t="s">
        <v>274</v>
      </c>
      <c r="J205" t="s">
        <v>687</v>
      </c>
      <c r="K205" t="str">
        <f>INDEX(PUNT_SeasonAVG!I:I,MATCH($B205,PUNT_SeasonAVG!$I:$I,0))</f>
        <v>Landry Shamet</v>
      </c>
      <c r="L205" t="str">
        <f>INDEX(PUNT_SeasonAVG!K:K,MATCH($B205,PUNT_SeasonAVG!$I:$I,0))</f>
        <v>LAC</v>
      </c>
      <c r="M205" s="5">
        <f>INDEX(PUNT_SeasonAVG!B:B,MATCH($B205,PUNT_SeasonAVG!$I:$I,0))</f>
        <v>204</v>
      </c>
      <c r="N205" s="5">
        <f>INDEX(PUNT_L10gamesAVG!B:B,MATCH($B205,PUNT_L10gamesAVG!$I:$I,0))</f>
        <v>211</v>
      </c>
      <c r="O205" s="5">
        <f>INDEX(PUNT_L5gamesAVG!B:B,MATCH($B205,PUNT_L5gamesAVG!$I:$I,0))</f>
        <v>237</v>
      </c>
    </row>
    <row r="206" spans="1:15" x14ac:dyDescent="0.3">
      <c r="A206">
        <v>6206</v>
      </c>
      <c r="B206" t="s">
        <v>402</v>
      </c>
      <c r="C206" t="s">
        <v>274</v>
      </c>
      <c r="D206" t="s">
        <v>1471</v>
      </c>
      <c r="E206" t="s">
        <v>322</v>
      </c>
      <c r="F206" t="s">
        <v>862</v>
      </c>
      <c r="G206">
        <v>88</v>
      </c>
      <c r="H206" t="s">
        <v>45</v>
      </c>
      <c r="I206" t="s">
        <v>45</v>
      </c>
      <c r="J206" t="s">
        <v>687</v>
      </c>
      <c r="K206" t="str">
        <f>INDEX(PUNT_SeasonAVG!I:I,MATCH($B206,PUNT_SeasonAVG!$I:$I,0))</f>
        <v>Goga Bitadze</v>
      </c>
      <c r="L206" t="str">
        <f>INDEX(PUNT_SeasonAVG!K:K,MATCH($B206,PUNT_SeasonAVG!$I:$I,0))</f>
        <v>IND</v>
      </c>
      <c r="M206" s="5">
        <f>INDEX(PUNT_SeasonAVG!B:B,MATCH($B206,PUNT_SeasonAVG!$I:$I,0))</f>
        <v>205</v>
      </c>
      <c r="N206" s="5">
        <f>INDEX(PUNT_L10gamesAVG!B:B,MATCH($B206,PUNT_L10gamesAVG!$I:$I,0))</f>
        <v>212</v>
      </c>
      <c r="O206" s="5">
        <f>INDEX(PUNT_L5gamesAVG!B:B,MATCH($B206,PUNT_L5gamesAVG!$I:$I,0))</f>
        <v>186</v>
      </c>
    </row>
    <row r="207" spans="1:15" x14ac:dyDescent="0.3">
      <c r="A207">
        <v>5657</v>
      </c>
      <c r="B207" t="s">
        <v>468</v>
      </c>
      <c r="C207" t="s">
        <v>275</v>
      </c>
      <c r="D207" t="s">
        <v>1090</v>
      </c>
      <c r="E207" t="s">
        <v>334</v>
      </c>
      <c r="F207" t="s">
        <v>760</v>
      </c>
      <c r="G207">
        <v>30</v>
      </c>
      <c r="H207" t="s">
        <v>274</v>
      </c>
      <c r="I207" t="s">
        <v>274</v>
      </c>
      <c r="J207" t="s">
        <v>687</v>
      </c>
      <c r="K207" t="str">
        <f>INDEX(PUNT_SeasonAVG!I:I,MATCH($B207,PUNT_SeasonAVG!$I:$I,0))</f>
        <v>Furkan Korkmaz</v>
      </c>
      <c r="L207" t="str">
        <f>INDEX(PUNT_SeasonAVG!K:K,MATCH($B207,PUNT_SeasonAVG!$I:$I,0))</f>
        <v>PHI</v>
      </c>
      <c r="M207" s="5">
        <f>INDEX(PUNT_SeasonAVG!B:B,MATCH($B207,PUNT_SeasonAVG!$I:$I,0))</f>
        <v>247</v>
      </c>
      <c r="N207" s="5">
        <f>INDEX(PUNT_L10gamesAVG!B:B,MATCH($B207,PUNT_L10gamesAVG!$I:$I,0))</f>
        <v>213</v>
      </c>
      <c r="O207" s="5">
        <f>INDEX(PUNT_L5gamesAVG!B:B,MATCH($B207,PUNT_L5gamesAVG!$I:$I,0))</f>
        <v>240</v>
      </c>
    </row>
    <row r="208" spans="1:15" x14ac:dyDescent="0.3">
      <c r="A208">
        <v>5142</v>
      </c>
      <c r="B208" t="s">
        <v>393</v>
      </c>
      <c r="C208" t="s">
        <v>689</v>
      </c>
      <c r="D208" t="s">
        <v>825</v>
      </c>
      <c r="E208" t="s">
        <v>322</v>
      </c>
      <c r="F208" t="s">
        <v>862</v>
      </c>
      <c r="G208">
        <v>8</v>
      </c>
      <c r="H208" t="s">
        <v>686</v>
      </c>
      <c r="I208" t="s">
        <v>274</v>
      </c>
      <c r="J208" t="s">
        <v>687</v>
      </c>
      <c r="K208" t="str">
        <f>INDEX(PUNT_SeasonAVG!I:I,MATCH($B208,PUNT_SeasonAVG!$I:$I,0))</f>
        <v>Justin Holiday</v>
      </c>
      <c r="L208" t="str">
        <f>INDEX(PUNT_SeasonAVG!K:K,MATCH($B208,PUNT_SeasonAVG!$I:$I,0))</f>
        <v>IND</v>
      </c>
      <c r="M208" s="5">
        <f>INDEX(PUNT_SeasonAVG!B:B,MATCH($B208,PUNT_SeasonAVG!$I:$I,0))</f>
        <v>192</v>
      </c>
      <c r="N208" s="5">
        <f>INDEX(PUNT_L10gamesAVG!B:B,MATCH($B208,PUNT_L10gamesAVG!$I:$I,0))</f>
        <v>214</v>
      </c>
      <c r="O208" s="5">
        <f>INDEX(PUNT_L5gamesAVG!B:B,MATCH($B208,PUNT_L5gamesAVG!$I:$I,0))</f>
        <v>169</v>
      </c>
    </row>
    <row r="209" spans="1:15" x14ac:dyDescent="0.3">
      <c r="A209">
        <v>5191</v>
      </c>
      <c r="B209" t="s">
        <v>435</v>
      </c>
      <c r="C209" t="s">
        <v>274</v>
      </c>
      <c r="D209" t="s">
        <v>950</v>
      </c>
      <c r="E209" t="s">
        <v>329</v>
      </c>
      <c r="F209" t="s">
        <v>811</v>
      </c>
      <c r="G209">
        <v>5</v>
      </c>
      <c r="H209" t="s">
        <v>699</v>
      </c>
      <c r="I209" t="s">
        <v>275</v>
      </c>
      <c r="J209" t="s">
        <v>687</v>
      </c>
      <c r="K209" t="str">
        <f>INDEX(PUNT_SeasonAVG!I:I,MATCH($B209,PUNT_SeasonAVG!$I:$I,0))</f>
        <v>Gorgui Dieng</v>
      </c>
      <c r="L209" t="str">
        <f>INDEX(PUNT_SeasonAVG!K:K,MATCH($B209,PUNT_SeasonAVG!$I:$I,0))</f>
        <v>MIN</v>
      </c>
      <c r="M209" s="5">
        <f>INDEX(PUNT_SeasonAVG!B:B,MATCH($B209,PUNT_SeasonAVG!$I:$I,0))</f>
        <v>215</v>
      </c>
      <c r="N209" s="5">
        <f>INDEX(PUNT_L10gamesAVG!B:B,MATCH($B209,PUNT_L10gamesAVG!$I:$I,0))</f>
        <v>215</v>
      </c>
      <c r="O209" s="5">
        <f>INDEX(PUNT_L5gamesAVG!B:B,MATCH($B209,PUNT_L5gamesAVG!$I:$I,0))</f>
        <v>258</v>
      </c>
    </row>
    <row r="210" spans="1:15" x14ac:dyDescent="0.3">
      <c r="A210">
        <v>5322</v>
      </c>
      <c r="B210" t="s">
        <v>469</v>
      </c>
      <c r="C210" t="s">
        <v>720</v>
      </c>
      <c r="D210" t="s">
        <v>982</v>
      </c>
      <c r="E210" t="s">
        <v>322</v>
      </c>
      <c r="F210" t="s">
        <v>862</v>
      </c>
      <c r="G210">
        <v>20</v>
      </c>
      <c r="H210" t="s">
        <v>275</v>
      </c>
      <c r="I210" t="s">
        <v>275</v>
      </c>
      <c r="J210" t="s">
        <v>687</v>
      </c>
      <c r="K210" t="str">
        <f>INDEX(PUNT_SeasonAVG!I:I,MATCH($B210,PUNT_SeasonAVG!$I:$I,0))</f>
        <v>Doug McDermott</v>
      </c>
      <c r="L210" t="str">
        <f>INDEX(PUNT_SeasonAVG!K:K,MATCH($B210,PUNT_SeasonAVG!$I:$I,0))</f>
        <v>IND</v>
      </c>
      <c r="M210" s="5">
        <f>INDEX(PUNT_SeasonAVG!B:B,MATCH($B210,PUNT_SeasonAVG!$I:$I,0))</f>
        <v>248</v>
      </c>
      <c r="N210" s="5">
        <f>INDEX(PUNT_L10gamesAVG!B:B,MATCH($B210,PUNT_L10gamesAVG!$I:$I,0))</f>
        <v>216</v>
      </c>
      <c r="O210" s="5">
        <f>INDEX(PUNT_L5gamesAVG!B:B,MATCH($B210,PUNT_L5gamesAVG!$I:$I,0))</f>
        <v>228</v>
      </c>
    </row>
    <row r="211" spans="1:15" x14ac:dyDescent="0.3">
      <c r="A211">
        <v>6205</v>
      </c>
      <c r="B211" t="s">
        <v>445</v>
      </c>
      <c r="C211" t="s">
        <v>704</v>
      </c>
      <c r="D211" t="s">
        <v>1470</v>
      </c>
      <c r="E211" t="s">
        <v>314</v>
      </c>
      <c r="F211" t="s">
        <v>770</v>
      </c>
      <c r="G211">
        <v>0</v>
      </c>
      <c r="H211" t="s">
        <v>274</v>
      </c>
      <c r="I211" t="s">
        <v>274</v>
      </c>
      <c r="J211" t="s">
        <v>687</v>
      </c>
      <c r="K211" t="str">
        <f>INDEX(PUNT_SeasonAVG!I:I,MATCH($B211,PUNT_SeasonAVG!$I:$I,0))</f>
        <v>Nickeil Alexander-Walker</v>
      </c>
      <c r="L211" t="str">
        <f>INDEX(PUNT_SeasonAVG!K:K,MATCH($B211,PUNT_SeasonAVG!$I:$I,0))</f>
        <v>NOR</v>
      </c>
      <c r="M211" s="5">
        <f>INDEX(PUNT_SeasonAVG!B:B,MATCH($B211,PUNT_SeasonAVG!$I:$I,0))</f>
        <v>225</v>
      </c>
      <c r="N211" s="5">
        <f>INDEX(PUNT_L10gamesAVG!B:B,MATCH($B211,PUNT_L10gamesAVG!$I:$I,0))</f>
        <v>217</v>
      </c>
      <c r="O211" s="5">
        <f>INDEX(PUNT_L5gamesAVG!B:B,MATCH($B211,PUNT_L5gamesAVG!$I:$I,0))</f>
        <v>178</v>
      </c>
    </row>
    <row r="212" spans="1:15" x14ac:dyDescent="0.3">
      <c r="A212">
        <v>6043</v>
      </c>
      <c r="B212" t="s">
        <v>439</v>
      </c>
      <c r="C212" t="s">
        <v>689</v>
      </c>
      <c r="D212" t="s">
        <v>684</v>
      </c>
      <c r="E212" t="s">
        <v>346</v>
      </c>
      <c r="F212" t="s">
        <v>691</v>
      </c>
      <c r="G212">
        <v>4</v>
      </c>
      <c r="H212" t="s">
        <v>274</v>
      </c>
      <c r="I212" t="s">
        <v>274</v>
      </c>
      <c r="J212" t="s">
        <v>687</v>
      </c>
      <c r="K212" t="str">
        <f>INDEX(PUNT_SeasonAVG!I:I,MATCH($B212,PUNT_SeasonAVG!$I:$I,0))</f>
        <v>Jevon Carter</v>
      </c>
      <c r="L212" t="str">
        <f>INDEX(PUNT_SeasonAVG!K:K,MATCH($B212,PUNT_SeasonAVG!$I:$I,0))</f>
        <v>PHO</v>
      </c>
      <c r="M212" s="5">
        <f>INDEX(PUNT_SeasonAVG!B:B,MATCH($B212,PUNT_SeasonAVG!$I:$I,0))</f>
        <v>219</v>
      </c>
      <c r="N212" s="5">
        <f>INDEX(PUNT_L10gamesAVG!B:B,MATCH($B212,PUNT_L10gamesAVG!$I:$I,0))</f>
        <v>218</v>
      </c>
      <c r="O212" s="5">
        <f>INDEX(PUNT_L5gamesAVG!B:B,MATCH($B212,PUNT_L5gamesAVG!$I:$I,0))</f>
        <v>330</v>
      </c>
    </row>
    <row r="213" spans="1:15" x14ac:dyDescent="0.3">
      <c r="A213">
        <v>4469</v>
      </c>
      <c r="B213" t="s">
        <v>440</v>
      </c>
      <c r="C213" t="s">
        <v>756</v>
      </c>
      <c r="D213" t="s">
        <v>804</v>
      </c>
      <c r="E213" t="s">
        <v>354</v>
      </c>
      <c r="F213" t="s">
        <v>694</v>
      </c>
      <c r="G213">
        <v>10</v>
      </c>
      <c r="H213" t="s">
        <v>686</v>
      </c>
      <c r="I213" t="s">
        <v>274</v>
      </c>
      <c r="J213" t="s">
        <v>687</v>
      </c>
      <c r="K213" t="str">
        <f>INDEX(PUNT_SeasonAVG!I:I,MATCH($B213,PUNT_SeasonAVG!$I:$I,0))</f>
        <v>Eric Gordon</v>
      </c>
      <c r="L213" t="str">
        <f>INDEX(PUNT_SeasonAVG!K:K,MATCH($B213,PUNT_SeasonAVG!$I:$I,0))</f>
        <v>HOU</v>
      </c>
      <c r="M213" s="5">
        <f>INDEX(PUNT_SeasonAVG!B:B,MATCH($B213,PUNT_SeasonAVG!$I:$I,0))</f>
        <v>220</v>
      </c>
      <c r="N213" s="5">
        <f>INDEX(PUNT_L10gamesAVG!B:B,MATCH($B213,PUNT_L10gamesAVG!$I:$I,0))</f>
        <v>219</v>
      </c>
      <c r="O213" s="5">
        <f>INDEX(PUNT_L5gamesAVG!B:B,MATCH($B213,PUNT_L5gamesAVG!$I:$I,0))</f>
        <v>236</v>
      </c>
    </row>
    <row r="214" spans="1:15" x14ac:dyDescent="0.3">
      <c r="A214">
        <v>5639</v>
      </c>
      <c r="B214" t="s">
        <v>433</v>
      </c>
      <c r="C214" t="s">
        <v>742</v>
      </c>
      <c r="D214" t="s">
        <v>1073</v>
      </c>
      <c r="E214" t="s">
        <v>357</v>
      </c>
      <c r="F214" t="s">
        <v>725</v>
      </c>
      <c r="G214">
        <v>32</v>
      </c>
      <c r="H214" t="s">
        <v>699</v>
      </c>
      <c r="I214" t="s">
        <v>275</v>
      </c>
      <c r="J214" t="s">
        <v>687</v>
      </c>
      <c r="K214" t="str">
        <f>INDEX(PUNT_SeasonAVG!I:I,MATCH($B214,PUNT_SeasonAVG!$I:$I,0))</f>
        <v>Marquese Chriss</v>
      </c>
      <c r="L214" t="str">
        <f>INDEX(PUNT_SeasonAVG!K:K,MATCH($B214,PUNT_SeasonAVG!$I:$I,0))</f>
        <v>GSW</v>
      </c>
      <c r="M214" s="5">
        <f>INDEX(PUNT_SeasonAVG!B:B,MATCH($B214,PUNT_SeasonAVG!$I:$I,0))</f>
        <v>211</v>
      </c>
      <c r="N214" s="5">
        <f>INDEX(PUNT_L10gamesAVG!B:B,MATCH($B214,PUNT_L10gamesAVG!$I:$I,0))</f>
        <v>220</v>
      </c>
      <c r="O214" s="5">
        <f>INDEX(PUNT_L5gamesAVG!B:B,MATCH($B214,PUNT_L5gamesAVG!$I:$I,0))</f>
        <v>209</v>
      </c>
    </row>
    <row r="215" spans="1:15" x14ac:dyDescent="0.3">
      <c r="A215">
        <v>5484</v>
      </c>
      <c r="B215" t="s">
        <v>431</v>
      </c>
      <c r="C215" t="s">
        <v>692</v>
      </c>
      <c r="D215" t="s">
        <v>1036</v>
      </c>
      <c r="E215" t="s">
        <v>332</v>
      </c>
      <c r="F215" t="s">
        <v>734</v>
      </c>
      <c r="G215">
        <v>21</v>
      </c>
      <c r="H215" t="s">
        <v>274</v>
      </c>
      <c r="I215" t="s">
        <v>274</v>
      </c>
      <c r="J215" t="s">
        <v>687</v>
      </c>
      <c r="K215" t="str">
        <f>INDEX(PUNT_SeasonAVG!I:I,MATCH($B215,PUNT_SeasonAVG!$I:$I,0))</f>
        <v>Tyus Jones</v>
      </c>
      <c r="L215" t="str">
        <f>INDEX(PUNT_SeasonAVG!K:K,MATCH($B215,PUNT_SeasonAVG!$I:$I,0))</f>
        <v>MEM</v>
      </c>
      <c r="M215" s="5">
        <f>INDEX(PUNT_SeasonAVG!B:B,MATCH($B215,PUNT_SeasonAVG!$I:$I,0))</f>
        <v>207</v>
      </c>
      <c r="N215" s="5">
        <f>INDEX(PUNT_L10gamesAVG!B:B,MATCH($B215,PUNT_L10gamesAVG!$I:$I,0))</f>
        <v>221</v>
      </c>
      <c r="O215" s="5">
        <f>INDEX(PUNT_L5gamesAVG!B:B,MATCH($B215,PUNT_L5gamesAVG!$I:$I,0))</f>
        <v>232</v>
      </c>
    </row>
    <row r="216" spans="1:15" x14ac:dyDescent="0.3">
      <c r="A216">
        <v>4723</v>
      </c>
      <c r="B216" t="s">
        <v>284</v>
      </c>
      <c r="C216" t="s">
        <v>732</v>
      </c>
      <c r="D216" t="s">
        <v>852</v>
      </c>
      <c r="E216" t="s">
        <v>325</v>
      </c>
      <c r="F216" t="s">
        <v>806</v>
      </c>
      <c r="G216">
        <v>2</v>
      </c>
      <c r="H216" t="s">
        <v>275</v>
      </c>
      <c r="I216" t="s">
        <v>275</v>
      </c>
      <c r="J216" t="s">
        <v>687</v>
      </c>
      <c r="K216" t="str">
        <f>INDEX(PUNT_SeasonAVG!I:I,MATCH($B216,PUNT_SeasonAVG!$I:$I,0))</f>
        <v>Al-Farouq Aminu</v>
      </c>
      <c r="L216" t="str">
        <f>INDEX(PUNT_SeasonAVG!K:K,MATCH($B216,PUNT_SeasonAVG!$I:$I,0))</f>
        <v>ORL</v>
      </c>
      <c r="M216" s="5">
        <f>INDEX(PUNT_SeasonAVG!B:B,MATCH($B216,PUNT_SeasonAVG!$I:$I,0))</f>
        <v>213</v>
      </c>
      <c r="N216" s="5">
        <f>INDEX(PUNT_L10gamesAVG!B:B,MATCH($B216,PUNT_L10gamesAVG!$I:$I,0))</f>
        <v>222</v>
      </c>
      <c r="O216" s="5">
        <f>INDEX(PUNT_L5gamesAVG!B:B,MATCH($B216,PUNT_L5gamesAVG!$I:$I,0))</f>
        <v>256</v>
      </c>
    </row>
    <row r="217" spans="1:15" x14ac:dyDescent="0.3">
      <c r="A217">
        <v>5160</v>
      </c>
      <c r="B217" t="s">
        <v>230</v>
      </c>
      <c r="C217" t="s">
        <v>692</v>
      </c>
      <c r="D217" t="s">
        <v>941</v>
      </c>
      <c r="E217" t="s">
        <v>334</v>
      </c>
      <c r="F217" t="s">
        <v>760</v>
      </c>
      <c r="G217">
        <v>23</v>
      </c>
      <c r="H217" t="s">
        <v>274</v>
      </c>
      <c r="I217" t="s">
        <v>274</v>
      </c>
      <c r="J217" t="s">
        <v>687</v>
      </c>
      <c r="K217" t="str">
        <f>INDEX(PUNT_SeasonAVG!I:I,MATCH($B217,PUNT_SeasonAVG!$I:$I,0))</f>
        <v>Trey Burke</v>
      </c>
      <c r="L217" t="str">
        <f>INDEX(PUNT_SeasonAVG!K:K,MATCH($B217,PUNT_SeasonAVG!$I:$I,0))</f>
        <v>PHI</v>
      </c>
      <c r="M217" s="5">
        <f>INDEX(PUNT_SeasonAVG!B:B,MATCH($B217,PUNT_SeasonAVG!$I:$I,0))</f>
        <v>222</v>
      </c>
      <c r="N217" s="5">
        <f>INDEX(PUNT_L10gamesAVG!B:B,MATCH($B217,PUNT_L10gamesAVG!$I:$I,0))</f>
        <v>223</v>
      </c>
      <c r="O217" s="5">
        <f>INDEX(PUNT_L5gamesAVG!B:B,MATCH($B217,PUNT_L5gamesAVG!$I:$I,0))</f>
        <v>229</v>
      </c>
    </row>
    <row r="218" spans="1:15" x14ac:dyDescent="0.3">
      <c r="A218">
        <v>5844</v>
      </c>
      <c r="B218" t="s">
        <v>454</v>
      </c>
      <c r="C218" t="s">
        <v>275</v>
      </c>
      <c r="D218" t="s">
        <v>889</v>
      </c>
      <c r="E218" t="s">
        <v>314</v>
      </c>
      <c r="F218" t="s">
        <v>770</v>
      </c>
      <c r="G218">
        <v>15</v>
      </c>
      <c r="H218" t="s">
        <v>274</v>
      </c>
      <c r="I218" t="s">
        <v>274</v>
      </c>
      <c r="J218" t="s">
        <v>687</v>
      </c>
      <c r="K218" t="str">
        <f>INDEX(PUNT_SeasonAVG!I:I,MATCH($B218,PUNT_SeasonAVG!$I:$I,0))</f>
        <v>Frank Jackson</v>
      </c>
      <c r="L218" t="str">
        <f>INDEX(PUNT_SeasonAVG!K:K,MATCH($B218,PUNT_SeasonAVG!$I:$I,0))</f>
        <v>NOR</v>
      </c>
      <c r="M218" s="5">
        <f>INDEX(PUNT_SeasonAVG!B:B,MATCH($B218,PUNT_SeasonAVG!$I:$I,0))</f>
        <v>235</v>
      </c>
      <c r="N218" s="5">
        <f>INDEX(PUNT_L10gamesAVG!B:B,MATCH($B218,PUNT_L10gamesAVG!$I:$I,0))</f>
        <v>224</v>
      </c>
      <c r="O218" s="5">
        <f>INDEX(PUNT_L5gamesAVG!B:B,MATCH($B218,PUNT_L5gamesAVG!$I:$I,0))</f>
        <v>299</v>
      </c>
    </row>
    <row r="219" spans="1:15" x14ac:dyDescent="0.3">
      <c r="A219">
        <v>5652</v>
      </c>
      <c r="B219" t="s">
        <v>446</v>
      </c>
      <c r="C219" t="s">
        <v>720</v>
      </c>
      <c r="D219" t="s">
        <v>1085</v>
      </c>
      <c r="E219" t="s">
        <v>352</v>
      </c>
      <c r="F219" t="s">
        <v>685</v>
      </c>
      <c r="G219">
        <v>95</v>
      </c>
      <c r="H219" t="s">
        <v>275</v>
      </c>
      <c r="I219" t="s">
        <v>275</v>
      </c>
      <c r="J219" t="s">
        <v>687</v>
      </c>
      <c r="K219" t="str">
        <f>INDEX(PUNT_SeasonAVG!I:I,MATCH($B219,PUNT_SeasonAVG!$I:$I,0))</f>
        <v>DeAndre' Bembry</v>
      </c>
      <c r="L219" t="str">
        <f>INDEX(PUNT_SeasonAVG!K:K,MATCH($B219,PUNT_SeasonAVG!$I:$I,0))</f>
        <v>ATL</v>
      </c>
      <c r="M219" s="5">
        <f>INDEX(PUNT_SeasonAVG!B:B,MATCH($B219,PUNT_SeasonAVG!$I:$I,0))</f>
        <v>226</v>
      </c>
      <c r="N219" s="5">
        <f>INDEX(PUNT_L10gamesAVG!B:B,MATCH($B219,PUNT_L10gamesAVG!$I:$I,0))</f>
        <v>225</v>
      </c>
      <c r="O219" s="5">
        <f>INDEX(PUNT_L5gamesAVG!B:B,MATCH($B219,PUNT_L5gamesAVG!$I:$I,0))</f>
        <v>200</v>
      </c>
    </row>
    <row r="220" spans="1:15" x14ac:dyDescent="0.3">
      <c r="A220">
        <v>6021</v>
      </c>
      <c r="B220" t="s">
        <v>438</v>
      </c>
      <c r="C220" t="s">
        <v>742</v>
      </c>
      <c r="D220" t="s">
        <v>1264</v>
      </c>
      <c r="E220" t="s">
        <v>346</v>
      </c>
      <c r="F220" t="s">
        <v>691</v>
      </c>
      <c r="G220">
        <v>25</v>
      </c>
      <c r="H220" t="s">
        <v>686</v>
      </c>
      <c r="I220" t="s">
        <v>274</v>
      </c>
      <c r="J220" t="s">
        <v>687</v>
      </c>
      <c r="K220" t="str">
        <f>INDEX(PUNT_SeasonAVG!I:I,MATCH($B220,PUNT_SeasonAVG!$I:$I,0))</f>
        <v>Mikal Bridges</v>
      </c>
      <c r="L220" t="str">
        <f>INDEX(PUNT_SeasonAVG!K:K,MATCH($B220,PUNT_SeasonAVG!$I:$I,0))</f>
        <v>PHO</v>
      </c>
      <c r="M220" s="5">
        <f>INDEX(PUNT_SeasonAVG!B:B,MATCH($B220,PUNT_SeasonAVG!$I:$I,0))</f>
        <v>218</v>
      </c>
      <c r="N220" s="5">
        <f>INDEX(PUNT_L10gamesAVG!B:B,MATCH($B220,PUNT_L10gamesAVG!$I:$I,0))</f>
        <v>226</v>
      </c>
      <c r="O220" s="5">
        <f>INDEX(PUNT_L5gamesAVG!B:B,MATCH($B220,PUNT_L5gamesAVG!$I:$I,0))</f>
        <v>212</v>
      </c>
    </row>
    <row r="221" spans="1:15" x14ac:dyDescent="0.3">
      <c r="A221">
        <v>5467</v>
      </c>
      <c r="B221" t="s">
        <v>444</v>
      </c>
      <c r="C221" t="s">
        <v>756</v>
      </c>
      <c r="D221" t="s">
        <v>1023</v>
      </c>
      <c r="E221" t="s">
        <v>343</v>
      </c>
      <c r="F221" t="s">
        <v>784</v>
      </c>
      <c r="G221">
        <v>8</v>
      </c>
      <c r="H221" t="s">
        <v>274</v>
      </c>
      <c r="I221" t="s">
        <v>274</v>
      </c>
      <c r="J221" t="s">
        <v>687</v>
      </c>
      <c r="K221" t="str">
        <f>INDEX(PUNT_SeasonAVG!I:I,MATCH($B221,PUNT_SeasonAVG!$I:$I,0))</f>
        <v>Emmanuel Mudiay</v>
      </c>
      <c r="L221" t="str">
        <f>INDEX(PUNT_SeasonAVG!K:K,MATCH($B221,PUNT_SeasonAVG!$I:$I,0))</f>
        <v>UTA</v>
      </c>
      <c r="M221" s="5">
        <f>INDEX(PUNT_SeasonAVG!B:B,MATCH($B221,PUNT_SeasonAVG!$I:$I,0))</f>
        <v>224</v>
      </c>
      <c r="N221" s="5">
        <f>INDEX(PUNT_L10gamesAVG!B:B,MATCH($B221,PUNT_L10gamesAVG!$I:$I,0))</f>
        <v>227</v>
      </c>
      <c r="O221" s="5">
        <f>INDEX(PUNT_L5gamesAVG!B:B,MATCH($B221,PUNT_L5gamesAVG!$I:$I,0))</f>
        <v>252</v>
      </c>
    </row>
    <row r="222" spans="1:15" x14ac:dyDescent="0.3">
      <c r="A222">
        <v>5865</v>
      </c>
      <c r="B222" t="s">
        <v>447</v>
      </c>
      <c r="C222" t="s">
        <v>756</v>
      </c>
      <c r="D222" t="s">
        <v>1207</v>
      </c>
      <c r="E222" t="s">
        <v>322</v>
      </c>
      <c r="F222" t="s">
        <v>862</v>
      </c>
      <c r="G222">
        <v>5</v>
      </c>
      <c r="H222" t="s">
        <v>274</v>
      </c>
      <c r="I222" t="s">
        <v>274</v>
      </c>
      <c r="J222" t="s">
        <v>687</v>
      </c>
      <c r="K222" t="str">
        <f>INDEX(PUNT_SeasonAVG!I:I,MATCH($B222,PUNT_SeasonAVG!$I:$I,0))</f>
        <v>Edmond Sumner</v>
      </c>
      <c r="L222" t="str">
        <f>INDEX(PUNT_SeasonAVG!K:K,MATCH($B222,PUNT_SeasonAVG!$I:$I,0))</f>
        <v>IND</v>
      </c>
      <c r="M222" s="5">
        <f>INDEX(PUNT_SeasonAVG!B:B,MATCH($B222,PUNT_SeasonAVG!$I:$I,0))</f>
        <v>228</v>
      </c>
      <c r="N222" s="5">
        <f>INDEX(PUNT_L10gamesAVG!B:B,MATCH($B222,PUNT_L10gamesAVG!$I:$I,0))</f>
        <v>228</v>
      </c>
      <c r="O222" s="5">
        <f>INDEX(PUNT_L5gamesAVG!B:B,MATCH($B222,PUNT_L5gamesAVG!$I:$I,0))</f>
        <v>234</v>
      </c>
    </row>
    <row r="223" spans="1:15" x14ac:dyDescent="0.3">
      <c r="A223">
        <v>6173</v>
      </c>
      <c r="B223" t="s">
        <v>397</v>
      </c>
      <c r="C223" t="s">
        <v>45</v>
      </c>
      <c r="D223" t="s">
        <v>701</v>
      </c>
      <c r="E223" t="s">
        <v>346</v>
      </c>
      <c r="F223" t="s">
        <v>691</v>
      </c>
      <c r="G223">
        <v>23</v>
      </c>
      <c r="H223" t="s">
        <v>686</v>
      </c>
      <c r="I223" t="s">
        <v>274</v>
      </c>
      <c r="J223" t="s">
        <v>687</v>
      </c>
      <c r="K223" t="str">
        <f>INDEX(PUNT_SeasonAVG!I:I,MATCH($B223,PUNT_SeasonAVG!$I:$I,0))</f>
        <v>Cameron Johnson</v>
      </c>
      <c r="L223" t="str">
        <f>INDEX(PUNT_SeasonAVG!K:K,MATCH($B223,PUNT_SeasonAVG!$I:$I,0))</f>
        <v>PHO</v>
      </c>
      <c r="M223" s="5">
        <f>INDEX(PUNT_SeasonAVG!B:B,MATCH($B223,PUNT_SeasonAVG!$I:$I,0))</f>
        <v>231</v>
      </c>
      <c r="N223" s="5">
        <f>INDEX(PUNT_L10gamesAVG!B:B,MATCH($B223,PUNT_L10gamesAVG!$I:$I,0))</f>
        <v>229</v>
      </c>
      <c r="O223" s="5">
        <f>INDEX(PUNT_L5gamesAVG!B:B,MATCH($B223,PUNT_L5gamesAVG!$I:$I,0))</f>
        <v>181</v>
      </c>
    </row>
    <row r="224" spans="1:15" x14ac:dyDescent="0.3">
      <c r="A224">
        <v>5017</v>
      </c>
      <c r="B224" t="s">
        <v>453</v>
      </c>
      <c r="C224" t="s">
        <v>742</v>
      </c>
      <c r="D224" t="s">
        <v>881</v>
      </c>
      <c r="E224" t="s">
        <v>331</v>
      </c>
      <c r="F224" t="s">
        <v>719</v>
      </c>
      <c r="G224">
        <v>0</v>
      </c>
      <c r="H224" t="s">
        <v>699</v>
      </c>
      <c r="I224" t="s">
        <v>275</v>
      </c>
      <c r="J224" t="s">
        <v>687</v>
      </c>
      <c r="K224" t="str">
        <f>INDEX(PUNT_SeasonAVG!I:I,MATCH($B224,PUNT_SeasonAVG!$I:$I,0))</f>
        <v>Meyers Leonard</v>
      </c>
      <c r="L224" t="str">
        <f>INDEX(PUNT_SeasonAVG!K:K,MATCH($B224,PUNT_SeasonAVG!$I:$I,0))</f>
        <v>MIA</v>
      </c>
      <c r="M224" s="5">
        <f>INDEX(PUNT_SeasonAVG!B:B,MATCH($B224,PUNT_SeasonAVG!$I:$I,0))</f>
        <v>234</v>
      </c>
      <c r="N224" s="5">
        <f>INDEX(PUNT_L10gamesAVG!B:B,MATCH($B224,PUNT_L10gamesAVG!$I:$I,0))</f>
        <v>230</v>
      </c>
      <c r="O224" s="5">
        <f>INDEX(PUNT_L5gamesAVG!B:B,MATCH($B224,PUNT_L5gamesAVG!$I:$I,0))</f>
        <v>333</v>
      </c>
    </row>
    <row r="225" spans="1:15" x14ac:dyDescent="0.3">
      <c r="A225">
        <v>5434</v>
      </c>
      <c r="B225" t="s">
        <v>451</v>
      </c>
      <c r="C225" t="s">
        <v>689</v>
      </c>
      <c r="D225" t="s">
        <v>1019</v>
      </c>
      <c r="E225" t="s">
        <v>314</v>
      </c>
      <c r="F225" t="s">
        <v>770</v>
      </c>
      <c r="G225">
        <v>8</v>
      </c>
      <c r="H225" t="s">
        <v>45</v>
      </c>
      <c r="I225" t="s">
        <v>45</v>
      </c>
      <c r="J225" t="s">
        <v>687</v>
      </c>
      <c r="K225" t="str">
        <f>INDEX(PUNT_SeasonAVG!I:I,MATCH($B225,PUNT_SeasonAVG!$I:$I,0))</f>
        <v>Jahlil Okafor</v>
      </c>
      <c r="L225" t="str">
        <f>INDEX(PUNT_SeasonAVG!K:K,MATCH($B225,PUNT_SeasonAVG!$I:$I,0))</f>
        <v>NOR</v>
      </c>
      <c r="M225" s="5">
        <f>INDEX(PUNT_SeasonAVG!B:B,MATCH($B225,PUNT_SeasonAVG!$I:$I,0))</f>
        <v>233</v>
      </c>
      <c r="N225" s="5">
        <f>INDEX(PUNT_L10gamesAVG!B:B,MATCH($B225,PUNT_L10gamesAVG!$I:$I,0))</f>
        <v>231</v>
      </c>
      <c r="O225" s="5">
        <f>INDEX(PUNT_L5gamesAVG!B:B,MATCH($B225,PUNT_L5gamesAVG!$I:$I,0))</f>
        <v>193</v>
      </c>
    </row>
    <row r="226" spans="1:15" x14ac:dyDescent="0.3">
      <c r="A226">
        <v>5341</v>
      </c>
      <c r="B226" t="s">
        <v>401</v>
      </c>
      <c r="C226" t="s">
        <v>714</v>
      </c>
      <c r="D226" t="s">
        <v>813</v>
      </c>
      <c r="E226" t="s">
        <v>332</v>
      </c>
      <c r="F226" t="s">
        <v>734</v>
      </c>
      <c r="G226">
        <v>1</v>
      </c>
      <c r="H226" t="s">
        <v>686</v>
      </c>
      <c r="I226" t="s">
        <v>274</v>
      </c>
      <c r="J226" t="s">
        <v>687</v>
      </c>
      <c r="K226" t="str">
        <f>INDEX(PUNT_SeasonAVG!I:I,MATCH($B226,PUNT_SeasonAVG!$I:$I,0))</f>
        <v>Kyle Anderson</v>
      </c>
      <c r="L226" t="str">
        <f>INDEX(PUNT_SeasonAVG!K:K,MATCH($B226,PUNT_SeasonAVG!$I:$I,0))</f>
        <v>MEM</v>
      </c>
      <c r="M226" s="5">
        <f>INDEX(PUNT_SeasonAVG!B:B,MATCH($B226,PUNT_SeasonAVG!$I:$I,0))</f>
        <v>210</v>
      </c>
      <c r="N226" s="5">
        <f>INDEX(PUNT_L10gamesAVG!B:B,MATCH($B226,PUNT_L10gamesAVG!$I:$I,0))</f>
        <v>232</v>
      </c>
      <c r="O226" s="5">
        <f>INDEX(PUNT_L5gamesAVG!B:B,MATCH($B226,PUNT_L5gamesAVG!$I:$I,0))</f>
        <v>173</v>
      </c>
    </row>
    <row r="227" spans="1:15" x14ac:dyDescent="0.3">
      <c r="A227">
        <v>5661</v>
      </c>
      <c r="B227" t="s">
        <v>486</v>
      </c>
      <c r="C227" t="s">
        <v>720</v>
      </c>
      <c r="D227" t="s">
        <v>1036</v>
      </c>
      <c r="E227" t="s">
        <v>352</v>
      </c>
      <c r="F227" t="s">
        <v>685</v>
      </c>
      <c r="G227">
        <v>30</v>
      </c>
      <c r="H227" t="s">
        <v>45</v>
      </c>
      <c r="I227" t="s">
        <v>45</v>
      </c>
      <c r="J227" t="s">
        <v>687</v>
      </c>
      <c r="K227" t="str">
        <f>INDEX(PUNT_SeasonAVG!I:I,MATCH($B227,PUNT_SeasonAVG!$I:$I,0))</f>
        <v>Damian Jones</v>
      </c>
      <c r="L227" t="str">
        <f>INDEX(PUNT_SeasonAVG!K:K,MATCH($B227,PUNT_SeasonAVG!$I:$I,0))</f>
        <v>ATL</v>
      </c>
      <c r="M227" s="5">
        <f>INDEX(PUNT_SeasonAVG!B:B,MATCH($B227,PUNT_SeasonAVG!$I:$I,0))</f>
        <v>265</v>
      </c>
      <c r="N227" s="5">
        <f>INDEX(PUNT_L10gamesAVG!B:B,MATCH($B227,PUNT_L10gamesAVG!$I:$I,0))</f>
        <v>234</v>
      </c>
      <c r="O227" s="5">
        <f>INDEX(PUNT_L5gamesAVG!B:B,MATCH($B227,PUNT_L5gamesAVG!$I:$I,0))</f>
        <v>140</v>
      </c>
    </row>
    <row r="228" spans="1:15" x14ac:dyDescent="0.3">
      <c r="A228">
        <v>5192</v>
      </c>
      <c r="B228" t="s">
        <v>466</v>
      </c>
      <c r="C228" t="s">
        <v>742</v>
      </c>
      <c r="D228" t="s">
        <v>919</v>
      </c>
      <c r="E228" t="s">
        <v>350</v>
      </c>
      <c r="F228" t="s">
        <v>777</v>
      </c>
      <c r="G228">
        <v>24</v>
      </c>
      <c r="H228" t="s">
        <v>699</v>
      </c>
      <c r="I228" t="s">
        <v>275</v>
      </c>
      <c r="J228" t="s">
        <v>687</v>
      </c>
      <c r="K228" t="str">
        <f>INDEX(PUNT_SeasonAVG!I:I,MATCH($B228,PUNT_SeasonAVG!$I:$I,0))</f>
        <v>Mason Plumlee</v>
      </c>
      <c r="L228" t="str">
        <f>INDEX(PUNT_SeasonAVG!K:K,MATCH($B228,PUNT_SeasonAVG!$I:$I,0))</f>
        <v>DEN</v>
      </c>
      <c r="M228" s="5">
        <f>INDEX(PUNT_SeasonAVG!B:B,MATCH($B228,PUNT_SeasonAVG!$I:$I,0))</f>
        <v>245</v>
      </c>
      <c r="N228" s="5">
        <f>INDEX(PUNT_L10gamesAVG!B:B,MATCH($B228,PUNT_L10gamesAVG!$I:$I,0))</f>
        <v>235</v>
      </c>
      <c r="O228" s="5">
        <f>INDEX(PUNT_L5gamesAVG!B:B,MATCH($B228,PUNT_L5gamesAVG!$I:$I,0))</f>
        <v>264</v>
      </c>
    </row>
    <row r="229" spans="1:15" x14ac:dyDescent="0.3">
      <c r="A229">
        <v>4800</v>
      </c>
      <c r="B229" t="s">
        <v>450</v>
      </c>
      <c r="C229" t="s">
        <v>752</v>
      </c>
      <c r="D229" t="s">
        <v>736</v>
      </c>
      <c r="E229" t="s">
        <v>338</v>
      </c>
      <c r="F229" t="s">
        <v>754</v>
      </c>
      <c r="G229">
        <v>14</v>
      </c>
      <c r="H229" t="s">
        <v>274</v>
      </c>
      <c r="I229" t="s">
        <v>274</v>
      </c>
      <c r="J229" t="s">
        <v>687</v>
      </c>
      <c r="K229" t="str">
        <f>INDEX(PUNT_SeasonAVG!I:I,MATCH($B229,PUNT_SeasonAVG!$I:$I,0))</f>
        <v>Ish Smith</v>
      </c>
      <c r="L229" t="str">
        <f>INDEX(PUNT_SeasonAVG!K:K,MATCH($B229,PUNT_SeasonAVG!$I:$I,0))</f>
        <v>WAS</v>
      </c>
      <c r="M229" s="5">
        <f>INDEX(PUNT_SeasonAVG!B:B,MATCH($B229,PUNT_SeasonAVG!$I:$I,0))</f>
        <v>230</v>
      </c>
      <c r="N229" s="5">
        <f>INDEX(PUNT_L10gamesAVG!B:B,MATCH($B229,PUNT_L10gamesAVG!$I:$I,0))</f>
        <v>236</v>
      </c>
      <c r="O229" s="5">
        <f>INDEX(PUNT_L5gamesAVG!B:B,MATCH($B229,PUNT_L5gamesAVG!$I:$I,0))</f>
        <v>227</v>
      </c>
    </row>
    <row r="230" spans="1:15" x14ac:dyDescent="0.3">
      <c r="A230">
        <v>5472</v>
      </c>
      <c r="B230" t="s">
        <v>400</v>
      </c>
      <c r="C230" t="s">
        <v>692</v>
      </c>
      <c r="D230" t="s">
        <v>1026</v>
      </c>
      <c r="E230" t="s">
        <v>340</v>
      </c>
      <c r="F230" t="s">
        <v>766</v>
      </c>
      <c r="G230">
        <v>41</v>
      </c>
      <c r="H230" t="s">
        <v>275</v>
      </c>
      <c r="I230" t="s">
        <v>275</v>
      </c>
      <c r="J230" t="s">
        <v>687</v>
      </c>
      <c r="K230" t="str">
        <f>INDEX(PUNT_SeasonAVG!I:I,MATCH($B230,PUNT_SeasonAVG!$I:$I,0))</f>
        <v>Trey Lyles</v>
      </c>
      <c r="L230" t="str">
        <f>INDEX(PUNT_SeasonAVG!K:K,MATCH($B230,PUNT_SeasonAVG!$I:$I,0))</f>
        <v>SAS</v>
      </c>
      <c r="M230" s="5">
        <f>INDEX(PUNT_SeasonAVG!B:B,MATCH($B230,PUNT_SeasonAVG!$I:$I,0))</f>
        <v>239</v>
      </c>
      <c r="N230" s="5">
        <f>INDEX(PUNT_L10gamesAVG!B:B,MATCH($B230,PUNT_L10gamesAVG!$I:$I,0))</f>
        <v>237</v>
      </c>
      <c r="O230" s="5">
        <f>INDEX(PUNT_L5gamesAVG!B:B,MATCH($B230,PUNT_L5gamesAVG!$I:$I,0))</f>
        <v>184</v>
      </c>
    </row>
    <row r="231" spans="1:15" x14ac:dyDescent="0.3">
      <c r="A231">
        <v>4969</v>
      </c>
      <c r="B231" t="s">
        <v>473</v>
      </c>
      <c r="C231" t="s">
        <v>807</v>
      </c>
      <c r="D231" t="s">
        <v>900</v>
      </c>
      <c r="E231" t="s">
        <v>335</v>
      </c>
      <c r="F231" t="s">
        <v>854</v>
      </c>
      <c r="G231">
        <v>9</v>
      </c>
      <c r="H231" t="s">
        <v>274</v>
      </c>
      <c r="I231" t="s">
        <v>274</v>
      </c>
      <c r="J231" t="s">
        <v>687</v>
      </c>
      <c r="K231" t="str">
        <f>INDEX(PUNT_SeasonAVG!I:I,MATCH($B231,PUNT_SeasonAVG!$I:$I,0))</f>
        <v>Brad Wanamaker</v>
      </c>
      <c r="L231" t="str">
        <f>INDEX(PUNT_SeasonAVG!K:K,MATCH($B231,PUNT_SeasonAVG!$I:$I,0))</f>
        <v>BOS</v>
      </c>
      <c r="M231" s="5">
        <f>INDEX(PUNT_SeasonAVG!B:B,MATCH($B231,PUNT_SeasonAVG!$I:$I,0))</f>
        <v>252</v>
      </c>
      <c r="N231" s="5">
        <f>INDEX(PUNT_L10gamesAVG!B:B,MATCH($B231,PUNT_L10gamesAVG!$I:$I,0))</f>
        <v>238</v>
      </c>
      <c r="O231" s="5">
        <f>INDEX(PUNT_L5gamesAVG!B:B,MATCH($B231,PUNT_L5gamesAVG!$I:$I,0))</f>
        <v>190</v>
      </c>
    </row>
    <row r="232" spans="1:15" x14ac:dyDescent="0.3">
      <c r="A232">
        <v>5539</v>
      </c>
      <c r="B232" t="s">
        <v>443</v>
      </c>
      <c r="C232" t="s">
        <v>692</v>
      </c>
      <c r="D232" t="s">
        <v>1056</v>
      </c>
      <c r="E232" t="s">
        <v>329</v>
      </c>
      <c r="F232" t="s">
        <v>811</v>
      </c>
      <c r="G232">
        <v>12</v>
      </c>
      <c r="H232" t="s">
        <v>686</v>
      </c>
      <c r="I232" t="s">
        <v>274</v>
      </c>
      <c r="J232" t="s">
        <v>687</v>
      </c>
      <c r="K232" t="str">
        <f>INDEX(PUNT_SeasonAVG!I:I,MATCH($B232,PUNT_SeasonAVG!$I:$I,0))</f>
        <v>Treveon Graham</v>
      </c>
      <c r="L232" t="str">
        <f>INDEX(PUNT_SeasonAVG!K:K,MATCH($B232,PUNT_SeasonAVG!$I:$I,0))</f>
        <v>MIN</v>
      </c>
      <c r="M232" s="5">
        <f>INDEX(PUNT_SeasonAVG!B:B,MATCH($B232,PUNT_SeasonAVG!$I:$I,0))</f>
        <v>223</v>
      </c>
      <c r="N232" s="5">
        <f>INDEX(PUNT_L10gamesAVG!B:B,MATCH($B232,PUNT_L10gamesAVG!$I:$I,0))</f>
        <v>239</v>
      </c>
      <c r="O232" s="5">
        <f>INDEX(PUNT_L5gamesAVG!B:B,MATCH($B232,PUNT_L5gamesAVG!$I:$I,0))</f>
        <v>307</v>
      </c>
    </row>
    <row r="233" spans="1:15" x14ac:dyDescent="0.3">
      <c r="A233">
        <v>5582</v>
      </c>
      <c r="B233" t="s">
        <v>398</v>
      </c>
      <c r="C233" t="s">
        <v>692</v>
      </c>
      <c r="D233" t="s">
        <v>1062</v>
      </c>
      <c r="E233" t="s">
        <v>322</v>
      </c>
      <c r="F233" t="s">
        <v>862</v>
      </c>
      <c r="G233">
        <v>9</v>
      </c>
      <c r="H233" t="s">
        <v>274</v>
      </c>
      <c r="I233" t="s">
        <v>274</v>
      </c>
      <c r="J233" t="s">
        <v>687</v>
      </c>
      <c r="K233" t="str">
        <f>INDEX(PUNT_SeasonAVG!I:I,MATCH($B233,PUNT_SeasonAVG!$I:$I,0))</f>
        <v>T.J. McConnell</v>
      </c>
      <c r="L233" t="str">
        <f>INDEX(PUNT_SeasonAVG!K:K,MATCH($B233,PUNT_SeasonAVG!$I:$I,0))</f>
        <v>IND</v>
      </c>
      <c r="M233" s="5">
        <f>INDEX(PUNT_SeasonAVG!B:B,MATCH($B233,PUNT_SeasonAVG!$I:$I,0))</f>
        <v>227</v>
      </c>
      <c r="N233" s="5">
        <f>INDEX(PUNT_L10gamesAVG!B:B,MATCH($B233,PUNT_L10gamesAVG!$I:$I,0))</f>
        <v>240</v>
      </c>
      <c r="O233" s="5">
        <f>INDEX(PUNT_L5gamesAVG!B:B,MATCH($B233,PUNT_L5gamesAVG!$I:$I,0))</f>
        <v>182</v>
      </c>
    </row>
    <row r="234" spans="1:15" x14ac:dyDescent="0.3">
      <c r="A234">
        <v>6278</v>
      </c>
      <c r="B234" t="s">
        <v>488</v>
      </c>
      <c r="C234" t="s">
        <v>742</v>
      </c>
      <c r="D234" t="s">
        <v>1566</v>
      </c>
      <c r="E234" t="s">
        <v>332</v>
      </c>
      <c r="F234" t="s">
        <v>734</v>
      </c>
      <c r="G234">
        <v>23</v>
      </c>
      <c r="H234" t="s">
        <v>274</v>
      </c>
      <c r="I234" t="s">
        <v>274</v>
      </c>
      <c r="J234" t="s">
        <v>687</v>
      </c>
      <c r="K234" t="str">
        <f>INDEX(PUNT_SeasonAVG!I:I,MATCH($B234,PUNT_SeasonAVG!$I:$I,0))</f>
        <v>Marko Guduric</v>
      </c>
      <c r="L234" t="str">
        <f>INDEX(PUNT_SeasonAVG!K:K,MATCH($B234,PUNT_SeasonAVG!$I:$I,0))</f>
        <v>MEM</v>
      </c>
      <c r="M234" s="5">
        <f>INDEX(PUNT_SeasonAVG!B:B,MATCH($B234,PUNT_SeasonAVG!$I:$I,0))</f>
        <v>267</v>
      </c>
      <c r="N234" s="5">
        <f>INDEX(PUNT_L10gamesAVG!B:B,MATCH($B234,PUNT_L10gamesAVG!$I:$I,0))</f>
        <v>241</v>
      </c>
      <c r="O234" s="5">
        <f>INDEX(PUNT_L5gamesAVG!B:B,MATCH($B234,PUNT_L5gamesAVG!$I:$I,0))</f>
        <v>205</v>
      </c>
    </row>
    <row r="235" spans="1:15" x14ac:dyDescent="0.3">
      <c r="A235">
        <v>5693</v>
      </c>
      <c r="B235" t="s">
        <v>460</v>
      </c>
      <c r="C235" t="s">
        <v>720</v>
      </c>
      <c r="D235" t="s">
        <v>1113</v>
      </c>
      <c r="E235" t="s">
        <v>337</v>
      </c>
      <c r="F235" t="s">
        <v>728</v>
      </c>
      <c r="G235">
        <v>10</v>
      </c>
      <c r="H235" t="s">
        <v>275</v>
      </c>
      <c r="I235" t="s">
        <v>275</v>
      </c>
      <c r="J235" t="s">
        <v>687</v>
      </c>
      <c r="K235" t="str">
        <f>INDEX(PUNT_SeasonAVG!I:I,MATCH($B235,PUNT_SeasonAVG!$I:$I,0))</f>
        <v>Dorian Finney-Smith</v>
      </c>
      <c r="L235" t="str">
        <f>INDEX(PUNT_SeasonAVG!K:K,MATCH($B235,PUNT_SeasonAVG!$I:$I,0))</f>
        <v>DAL</v>
      </c>
      <c r="M235" s="5">
        <f>INDEX(PUNT_SeasonAVG!B:B,MATCH($B235,PUNT_SeasonAVG!$I:$I,0))</f>
        <v>241</v>
      </c>
      <c r="N235" s="5">
        <f>INDEX(PUNT_L10gamesAVG!B:B,MATCH($B235,PUNT_L10gamesAVG!$I:$I,0))</f>
        <v>242</v>
      </c>
      <c r="O235" s="5">
        <f>INDEX(PUNT_L5gamesAVG!B:B,MATCH($B235,PUNT_L5gamesAVG!$I:$I,0))</f>
        <v>276</v>
      </c>
    </row>
    <row r="236" spans="1:15" x14ac:dyDescent="0.3">
      <c r="A236">
        <v>5864</v>
      </c>
      <c r="B236" t="s">
        <v>485</v>
      </c>
      <c r="C236" t="s">
        <v>742</v>
      </c>
      <c r="D236" t="s">
        <v>880</v>
      </c>
      <c r="E236" t="s">
        <v>350</v>
      </c>
      <c r="F236" t="s">
        <v>777</v>
      </c>
      <c r="G236">
        <v>11</v>
      </c>
      <c r="H236" t="s">
        <v>274</v>
      </c>
      <c r="I236" t="s">
        <v>274</v>
      </c>
      <c r="J236" t="s">
        <v>687</v>
      </c>
      <c r="K236" t="str">
        <f>INDEX(PUNT_SeasonAVG!I:I,MATCH($B236,PUNT_SeasonAVG!$I:$I,0))</f>
        <v>Monte Morris</v>
      </c>
      <c r="L236" t="str">
        <f>INDEX(PUNT_SeasonAVG!K:K,MATCH($B236,PUNT_SeasonAVG!$I:$I,0))</f>
        <v>DEN</v>
      </c>
      <c r="M236" s="5">
        <f>INDEX(PUNT_SeasonAVG!B:B,MATCH($B236,PUNT_SeasonAVG!$I:$I,0))</f>
        <v>264</v>
      </c>
      <c r="N236" s="5">
        <f>INDEX(PUNT_L10gamesAVG!B:B,MATCH($B236,PUNT_L10gamesAVG!$I:$I,0))</f>
        <v>243</v>
      </c>
      <c r="O236" s="5">
        <f>INDEX(PUNT_L5gamesAVG!B:B,MATCH($B236,PUNT_L5gamesAVG!$I:$I,0))</f>
        <v>266</v>
      </c>
    </row>
    <row r="237" spans="1:15" x14ac:dyDescent="0.3">
      <c r="A237">
        <v>5853</v>
      </c>
      <c r="B237" t="s">
        <v>457</v>
      </c>
      <c r="C237" t="s">
        <v>720</v>
      </c>
      <c r="D237" t="s">
        <v>1193</v>
      </c>
      <c r="E237" t="s">
        <v>319</v>
      </c>
      <c r="F237" t="s">
        <v>744</v>
      </c>
      <c r="G237">
        <v>7</v>
      </c>
      <c r="H237" t="s">
        <v>274</v>
      </c>
      <c r="I237" t="s">
        <v>274</v>
      </c>
      <c r="J237" t="s">
        <v>687</v>
      </c>
      <c r="K237" t="str">
        <f>INDEX(PUNT_SeasonAVG!I:I,MATCH($B237,PUNT_SeasonAVG!$I:$I,0))</f>
        <v>Dwayne Bacon</v>
      </c>
      <c r="L237" t="str">
        <f>INDEX(PUNT_SeasonAVG!K:K,MATCH($B237,PUNT_SeasonAVG!$I:$I,0))</f>
        <v>CHA</v>
      </c>
      <c r="M237" s="5">
        <f>INDEX(PUNT_SeasonAVG!B:B,MATCH($B237,PUNT_SeasonAVG!$I:$I,0))</f>
        <v>237</v>
      </c>
      <c r="N237" s="5">
        <f>INDEX(PUNT_L10gamesAVG!B:B,MATCH($B237,PUNT_L10gamesAVG!$I:$I,0))</f>
        <v>244</v>
      </c>
      <c r="O237" s="5">
        <f>INDEX(PUNT_L5gamesAVG!B:B,MATCH($B237,PUNT_L5gamesAVG!$I:$I,0))</f>
        <v>251</v>
      </c>
    </row>
    <row r="238" spans="1:15" x14ac:dyDescent="0.3">
      <c r="A238">
        <v>5194</v>
      </c>
      <c r="B238" t="s">
        <v>477</v>
      </c>
      <c r="C238" t="s">
        <v>692</v>
      </c>
      <c r="D238" t="s">
        <v>951</v>
      </c>
      <c r="E238" t="s">
        <v>337</v>
      </c>
      <c r="F238" t="s">
        <v>728</v>
      </c>
      <c r="G238">
        <v>11</v>
      </c>
      <c r="H238" t="s">
        <v>686</v>
      </c>
      <c r="I238" t="s">
        <v>274</v>
      </c>
      <c r="J238" t="s">
        <v>687</v>
      </c>
      <c r="K238" t="str">
        <f>INDEX(PUNT_SeasonAVG!I:I,MATCH($B238,PUNT_SeasonAVG!$I:$I,0))</f>
        <v>Tim Hardaway Jr.</v>
      </c>
      <c r="L238" t="str">
        <f>INDEX(PUNT_SeasonAVG!K:K,MATCH($B238,PUNT_SeasonAVG!$I:$I,0))</f>
        <v>DAL</v>
      </c>
      <c r="M238" s="5">
        <f>INDEX(PUNT_SeasonAVG!B:B,MATCH($B238,PUNT_SeasonAVG!$I:$I,0))</f>
        <v>257</v>
      </c>
      <c r="N238" s="5">
        <f>INDEX(PUNT_L10gamesAVG!B:B,MATCH($B238,PUNT_L10gamesAVG!$I:$I,0))</f>
        <v>245</v>
      </c>
      <c r="O238" s="5">
        <f>INDEX(PUNT_L5gamesAVG!B:B,MATCH($B238,PUNT_L5gamesAVG!$I:$I,0))</f>
        <v>270</v>
      </c>
    </row>
    <row r="239" spans="1:15" x14ac:dyDescent="0.3">
      <c r="A239">
        <v>5350</v>
      </c>
      <c r="B239" t="s">
        <v>478</v>
      </c>
      <c r="C239" t="s">
        <v>689</v>
      </c>
      <c r="D239" t="s">
        <v>995</v>
      </c>
      <c r="E239" t="s">
        <v>350</v>
      </c>
      <c r="F239" t="s">
        <v>777</v>
      </c>
      <c r="G239">
        <v>9</v>
      </c>
      <c r="H239" t="s">
        <v>275</v>
      </c>
      <c r="I239" t="s">
        <v>275</v>
      </c>
      <c r="J239" t="s">
        <v>687</v>
      </c>
      <c r="K239" t="str">
        <f>INDEX(PUNT_SeasonAVG!I:I,MATCH($B239,PUNT_SeasonAVG!$I:$I,0))</f>
        <v>Jerami Grant</v>
      </c>
      <c r="L239" t="str">
        <f>INDEX(PUNT_SeasonAVG!K:K,MATCH($B239,PUNT_SeasonAVG!$I:$I,0))</f>
        <v>DEN</v>
      </c>
      <c r="M239" s="5">
        <f>INDEX(PUNT_SeasonAVG!B:B,MATCH($B239,PUNT_SeasonAVG!$I:$I,0))</f>
        <v>258</v>
      </c>
      <c r="N239" s="5">
        <f>INDEX(PUNT_L10gamesAVG!B:B,MATCH($B239,PUNT_L10gamesAVG!$I:$I,0))</f>
        <v>246</v>
      </c>
      <c r="O239" s="5">
        <f>INDEX(PUNT_L5gamesAVG!B:B,MATCH($B239,PUNT_L5gamesAVG!$I:$I,0))</f>
        <v>231</v>
      </c>
    </row>
    <row r="240" spans="1:15" x14ac:dyDescent="0.3">
      <c r="A240">
        <v>6020</v>
      </c>
      <c r="B240" t="s">
        <v>456</v>
      </c>
      <c r="C240" t="s">
        <v>714</v>
      </c>
      <c r="D240" t="s">
        <v>1263</v>
      </c>
      <c r="E240" t="s">
        <v>341</v>
      </c>
      <c r="F240" t="s">
        <v>831</v>
      </c>
      <c r="G240">
        <v>20</v>
      </c>
      <c r="H240" t="s">
        <v>275</v>
      </c>
      <c r="I240" t="s">
        <v>275</v>
      </c>
      <c r="J240" t="s">
        <v>687</v>
      </c>
      <c r="K240" t="str">
        <f>INDEX(PUNT_SeasonAVG!I:I,MATCH($B240,PUNT_SeasonAVG!$I:$I,0))</f>
        <v>Kevin Knox</v>
      </c>
      <c r="L240" t="str">
        <f>INDEX(PUNT_SeasonAVG!K:K,MATCH($B240,PUNT_SeasonAVG!$I:$I,0))</f>
        <v>NYK</v>
      </c>
      <c r="M240" s="5">
        <f>INDEX(PUNT_SeasonAVG!B:B,MATCH($B240,PUNT_SeasonAVG!$I:$I,0))</f>
        <v>236</v>
      </c>
      <c r="N240" s="5">
        <f>INDEX(PUNT_L10gamesAVG!B:B,MATCH($B240,PUNT_L10gamesAVG!$I:$I,0))</f>
        <v>247</v>
      </c>
      <c r="O240" s="5">
        <f>INDEX(PUNT_L5gamesAVG!B:B,MATCH($B240,PUNT_L5gamesAVG!$I:$I,0))</f>
        <v>298</v>
      </c>
    </row>
    <row r="241" spans="1:15" x14ac:dyDescent="0.3">
      <c r="A241">
        <v>5193</v>
      </c>
      <c r="B241" t="s">
        <v>472</v>
      </c>
      <c r="C241" t="s">
        <v>723</v>
      </c>
      <c r="D241" t="s">
        <v>817</v>
      </c>
      <c r="E241" t="s">
        <v>332</v>
      </c>
      <c r="F241" t="s">
        <v>734</v>
      </c>
      <c r="G241">
        <v>44</v>
      </c>
      <c r="H241" t="s">
        <v>686</v>
      </c>
      <c r="I241" t="s">
        <v>274</v>
      </c>
      <c r="J241" t="s">
        <v>687</v>
      </c>
      <c r="K241" t="str">
        <f>INDEX(PUNT_SeasonAVG!I:I,MATCH($B241,PUNT_SeasonAVG!$I:$I,0))</f>
        <v>Solomon Hill</v>
      </c>
      <c r="L241" t="str">
        <f>INDEX(PUNT_SeasonAVG!K:K,MATCH($B241,PUNT_SeasonAVG!$I:$I,0))</f>
        <v>MEM</v>
      </c>
      <c r="M241" s="5">
        <f>INDEX(PUNT_SeasonAVG!B:B,MATCH($B241,PUNT_SeasonAVG!$I:$I,0))</f>
        <v>251</v>
      </c>
      <c r="N241" s="5">
        <f>INDEX(PUNT_L10gamesAVG!B:B,MATCH($B241,PUNT_L10gamesAVG!$I:$I,0))</f>
        <v>248</v>
      </c>
      <c r="O241" s="5">
        <f>INDEX(PUNT_L5gamesAVG!B:B,MATCH($B241,PUNT_L5gamesAVG!$I:$I,0))</f>
        <v>263</v>
      </c>
    </row>
    <row r="242" spans="1:15" x14ac:dyDescent="0.3">
      <c r="A242">
        <v>5669</v>
      </c>
      <c r="B242" t="s">
        <v>461</v>
      </c>
      <c r="C242" t="s">
        <v>696</v>
      </c>
      <c r="D242" t="s">
        <v>1099</v>
      </c>
      <c r="E242" t="s">
        <v>313</v>
      </c>
      <c r="F242" t="s">
        <v>774</v>
      </c>
      <c r="G242">
        <v>22</v>
      </c>
      <c r="H242" t="s">
        <v>686</v>
      </c>
      <c r="I242" t="s">
        <v>274</v>
      </c>
      <c r="J242" t="s">
        <v>687</v>
      </c>
      <c r="K242" t="str">
        <f>INDEX(PUNT_SeasonAVG!I:I,MATCH($B242,PUNT_SeasonAVG!$I:$I,0))</f>
        <v>Patrick McCaw</v>
      </c>
      <c r="L242" t="str">
        <f>INDEX(PUNT_SeasonAVG!K:K,MATCH($B242,PUNT_SeasonAVG!$I:$I,0))</f>
        <v>TOR</v>
      </c>
      <c r="M242" s="5">
        <f>INDEX(PUNT_SeasonAVG!B:B,MATCH($B242,PUNT_SeasonAVG!$I:$I,0))</f>
        <v>242</v>
      </c>
      <c r="N242" s="5">
        <f>INDEX(PUNT_L10gamesAVG!B:B,MATCH($B242,PUNT_L10gamesAVG!$I:$I,0))</f>
        <v>249</v>
      </c>
      <c r="O242" s="5">
        <f>INDEX(PUNT_L5gamesAVG!B:B,MATCH($B242,PUNT_L5gamesAVG!$I:$I,0))</f>
        <v>250</v>
      </c>
    </row>
    <row r="243" spans="1:15" x14ac:dyDescent="0.3">
      <c r="A243">
        <v>4937</v>
      </c>
      <c r="B243" t="s">
        <v>463</v>
      </c>
      <c r="C243" t="s">
        <v>756</v>
      </c>
      <c r="D243" t="s">
        <v>897</v>
      </c>
      <c r="E243" t="s">
        <v>314</v>
      </c>
      <c r="F243" t="s">
        <v>770</v>
      </c>
      <c r="G243">
        <v>55</v>
      </c>
      <c r="H243" t="s">
        <v>686</v>
      </c>
      <c r="I243" t="s">
        <v>274</v>
      </c>
      <c r="J243" t="s">
        <v>687</v>
      </c>
      <c r="K243" t="str">
        <f>INDEX(PUNT_SeasonAVG!I:I,MATCH($B243,PUNT_SeasonAVG!$I:$I,0))</f>
        <v>E'Twaun Moore</v>
      </c>
      <c r="L243" t="str">
        <f>INDEX(PUNT_SeasonAVG!K:K,MATCH($B243,PUNT_SeasonAVG!$I:$I,0))</f>
        <v>NOR</v>
      </c>
      <c r="M243" s="5">
        <f>INDEX(PUNT_SeasonAVG!B:B,MATCH($B243,PUNT_SeasonAVG!$I:$I,0))</f>
        <v>243</v>
      </c>
      <c r="N243" s="5">
        <f>INDEX(PUNT_L10gamesAVG!B:B,MATCH($B243,PUNT_L10gamesAVG!$I:$I,0))</f>
        <v>250</v>
      </c>
      <c r="O243" s="5">
        <f>INDEX(PUNT_L5gamesAVG!B:B,MATCH($B243,PUNT_L5gamesAVG!$I:$I,0))</f>
        <v>204</v>
      </c>
    </row>
    <row r="244" spans="1:15" x14ac:dyDescent="0.3">
      <c r="A244">
        <v>5162</v>
      </c>
      <c r="B244" t="s">
        <v>464</v>
      </c>
      <c r="C244" t="s">
        <v>742</v>
      </c>
      <c r="D244" t="s">
        <v>944</v>
      </c>
      <c r="E244" t="s">
        <v>325</v>
      </c>
      <c r="F244" t="s">
        <v>806</v>
      </c>
      <c r="G244">
        <v>7</v>
      </c>
      <c r="H244" t="s">
        <v>274</v>
      </c>
      <c r="I244" t="s">
        <v>274</v>
      </c>
      <c r="J244" t="s">
        <v>687</v>
      </c>
      <c r="K244" t="str">
        <f>INDEX(PUNT_SeasonAVG!I:I,MATCH($B244,PUNT_SeasonAVG!$I:$I,0))</f>
        <v>Michael Carter-Williams</v>
      </c>
      <c r="L244" t="str">
        <f>INDEX(PUNT_SeasonAVG!K:K,MATCH($B244,PUNT_SeasonAVG!$I:$I,0))</f>
        <v>ORL</v>
      </c>
      <c r="M244" s="5">
        <f>INDEX(PUNT_SeasonAVG!B:B,MATCH($B244,PUNT_SeasonAVG!$I:$I,0))</f>
        <v>244</v>
      </c>
      <c r="N244" s="5">
        <f>INDEX(PUNT_L10gamesAVG!B:B,MATCH($B244,PUNT_L10gamesAVG!$I:$I,0))</f>
        <v>251</v>
      </c>
      <c r="O244" s="5">
        <f>INDEX(PUNT_L5gamesAVG!B:B,MATCH($B244,PUNT_L5gamesAVG!$I:$I,0))</f>
        <v>340</v>
      </c>
    </row>
    <row r="245" spans="1:15" x14ac:dyDescent="0.3">
      <c r="A245">
        <v>5856</v>
      </c>
      <c r="B245" t="s">
        <v>467</v>
      </c>
      <c r="C245" t="s">
        <v>752</v>
      </c>
      <c r="D245" t="s">
        <v>1197</v>
      </c>
      <c r="E245" t="s">
        <v>354</v>
      </c>
      <c r="F245" t="s">
        <v>694</v>
      </c>
      <c r="G245">
        <v>55</v>
      </c>
      <c r="H245" t="s">
        <v>275</v>
      </c>
      <c r="I245" t="s">
        <v>275</v>
      </c>
      <c r="J245" t="s">
        <v>687</v>
      </c>
      <c r="K245" t="str">
        <f>INDEX(PUNT_SeasonAVG!I:I,MATCH($B245,PUNT_SeasonAVG!$I:$I,0))</f>
        <v>Isaiah Hartenstein</v>
      </c>
      <c r="L245" t="str">
        <f>INDEX(PUNT_SeasonAVG!K:K,MATCH($B245,PUNT_SeasonAVG!$I:$I,0))</f>
        <v>HOU</v>
      </c>
      <c r="M245" s="5">
        <f>INDEX(PUNT_SeasonAVG!B:B,MATCH($B245,PUNT_SeasonAVG!$I:$I,0))</f>
        <v>246</v>
      </c>
      <c r="N245" s="5">
        <f>INDEX(PUNT_L10gamesAVG!B:B,MATCH($B245,PUNT_L10gamesAVG!$I:$I,0))</f>
        <v>252</v>
      </c>
      <c r="O245" s="5">
        <f>INDEX(PUNT_L5gamesAVG!B:B,MATCH($B245,PUNT_L5gamesAVG!$I:$I,0))</f>
        <v>254</v>
      </c>
    </row>
    <row r="246" spans="1:15" x14ac:dyDescent="0.3">
      <c r="A246">
        <v>4717</v>
      </c>
      <c r="B246" t="s">
        <v>470</v>
      </c>
      <c r="C246" t="s">
        <v>756</v>
      </c>
      <c r="D246" t="s">
        <v>846</v>
      </c>
      <c r="E246" t="s">
        <v>352</v>
      </c>
      <c r="F246" t="s">
        <v>685</v>
      </c>
      <c r="G246">
        <v>1</v>
      </c>
      <c r="H246" t="s">
        <v>686</v>
      </c>
      <c r="I246" t="s">
        <v>274</v>
      </c>
      <c r="J246" t="s">
        <v>687</v>
      </c>
      <c r="K246" t="str">
        <f>INDEX(PUNT_SeasonAVG!I:I,MATCH($B246,PUNT_SeasonAVG!$I:$I,0))</f>
        <v>Evan Turner</v>
      </c>
      <c r="L246" t="str">
        <f>INDEX(PUNT_SeasonAVG!K:K,MATCH($B246,PUNT_SeasonAVG!$I:$I,0))</f>
        <v>ATL</v>
      </c>
      <c r="M246" s="5">
        <f>INDEX(PUNT_SeasonAVG!B:B,MATCH($B246,PUNT_SeasonAVG!$I:$I,0))</f>
        <v>249</v>
      </c>
      <c r="N246" s="5">
        <f>INDEX(PUNT_L10gamesAVG!B:B,MATCH($B246,PUNT_L10gamesAVG!$I:$I,0))</f>
        <v>253</v>
      </c>
      <c r="O246" s="5">
        <f>INDEX(PUNT_L5gamesAVG!B:B,MATCH($B246,PUNT_L5gamesAVG!$I:$I,0))</f>
        <v>257</v>
      </c>
    </row>
    <row r="247" spans="1:15" x14ac:dyDescent="0.3">
      <c r="A247">
        <v>5016</v>
      </c>
      <c r="B247" t="s">
        <v>510</v>
      </c>
      <c r="C247" t="s">
        <v>732</v>
      </c>
      <c r="D247" t="s">
        <v>909</v>
      </c>
      <c r="E247" t="s">
        <v>354</v>
      </c>
      <c r="F247" t="s">
        <v>694</v>
      </c>
      <c r="G247">
        <v>25</v>
      </c>
      <c r="H247" t="s">
        <v>274</v>
      </c>
      <c r="I247" t="s">
        <v>274</v>
      </c>
      <c r="J247" t="s">
        <v>687</v>
      </c>
      <c r="K247" t="str">
        <f>INDEX(PUNT_SeasonAVG!I:I,MATCH($B247,PUNT_SeasonAVG!$I:$I,0))</f>
        <v>Austin Rivers</v>
      </c>
      <c r="L247" t="str">
        <f>INDEX(PUNT_SeasonAVG!K:K,MATCH($B247,PUNT_SeasonAVG!$I:$I,0))</f>
        <v>HOU</v>
      </c>
      <c r="M247" s="5">
        <f>INDEX(PUNT_SeasonAVG!B:B,MATCH($B247,PUNT_SeasonAVG!$I:$I,0))</f>
        <v>288</v>
      </c>
      <c r="N247" s="5">
        <f>INDEX(PUNT_L10gamesAVG!B:B,MATCH($B247,PUNT_L10gamesAVG!$I:$I,0))</f>
        <v>254</v>
      </c>
      <c r="O247" s="5">
        <f>INDEX(PUNT_L5gamesAVG!B:B,MATCH($B247,PUNT_L5gamesAVG!$I:$I,0))</f>
        <v>226</v>
      </c>
    </row>
    <row r="248" spans="1:15" x14ac:dyDescent="0.3">
      <c r="A248">
        <v>6041</v>
      </c>
      <c r="B248" t="s">
        <v>436</v>
      </c>
      <c r="C248" t="s">
        <v>828</v>
      </c>
      <c r="D248" t="s">
        <v>1279</v>
      </c>
      <c r="E248" t="s">
        <v>357</v>
      </c>
      <c r="F248" t="s">
        <v>725</v>
      </c>
      <c r="G248">
        <v>4</v>
      </c>
      <c r="H248" t="s">
        <v>275</v>
      </c>
      <c r="I248" t="s">
        <v>275</v>
      </c>
      <c r="J248" t="s">
        <v>687</v>
      </c>
      <c r="K248" t="str">
        <f>INDEX(PUNT_SeasonAVG!I:I,MATCH($B248,PUNT_SeasonAVG!$I:$I,0))</f>
        <v>Omari Spellman</v>
      </c>
      <c r="L248" t="str">
        <f>INDEX(PUNT_SeasonAVG!K:K,MATCH($B248,PUNT_SeasonAVG!$I:$I,0))</f>
        <v>GSW</v>
      </c>
      <c r="M248" s="5">
        <f>INDEX(PUNT_SeasonAVG!B:B,MATCH($B248,PUNT_SeasonAVG!$I:$I,0))</f>
        <v>216</v>
      </c>
      <c r="N248" s="5">
        <f>INDEX(PUNT_L10gamesAVG!B:B,MATCH($B248,PUNT_L10gamesAVG!$I:$I,0))</f>
        <v>255</v>
      </c>
      <c r="O248" s="5">
        <f>INDEX(PUNT_L5gamesAVG!B:B,MATCH($B248,PUNT_L5gamesAVG!$I:$I,0))</f>
        <v>281</v>
      </c>
    </row>
    <row r="249" spans="1:15" x14ac:dyDescent="0.3">
      <c r="A249">
        <v>6208</v>
      </c>
      <c r="B249" t="s">
        <v>449</v>
      </c>
      <c r="C249" t="s">
        <v>742</v>
      </c>
      <c r="D249" t="s">
        <v>1474</v>
      </c>
      <c r="E249" t="s">
        <v>334</v>
      </c>
      <c r="F249" t="s">
        <v>760</v>
      </c>
      <c r="G249">
        <v>22</v>
      </c>
      <c r="H249" t="s">
        <v>686</v>
      </c>
      <c r="I249" t="s">
        <v>274</v>
      </c>
      <c r="J249" t="s">
        <v>687</v>
      </c>
      <c r="K249" t="str">
        <f>INDEX(PUNT_SeasonAVG!I:I,MATCH($B249,PUNT_SeasonAVG!$I:$I,0))</f>
        <v>Matisse Thybulle</v>
      </c>
      <c r="L249" t="str">
        <f>INDEX(PUNT_SeasonAVG!K:K,MATCH($B249,PUNT_SeasonAVG!$I:$I,0))</f>
        <v>PHI</v>
      </c>
      <c r="M249" s="5">
        <f>INDEX(PUNT_SeasonAVG!B:B,MATCH($B249,PUNT_SeasonAVG!$I:$I,0))</f>
        <v>229</v>
      </c>
      <c r="N249" s="5">
        <f>INDEX(PUNT_L10gamesAVG!B:B,MATCH($B249,PUNT_L10gamesAVG!$I:$I,0))</f>
        <v>256</v>
      </c>
      <c r="O249" s="5">
        <f>INDEX(PUNT_L5gamesAVG!B:B,MATCH($B249,PUNT_L5gamesAVG!$I:$I,0))</f>
        <v>331</v>
      </c>
    </row>
    <row r="250" spans="1:15" x14ac:dyDescent="0.3">
      <c r="A250">
        <v>4247</v>
      </c>
      <c r="B250" t="s">
        <v>487</v>
      </c>
      <c r="C250" t="s">
        <v>689</v>
      </c>
      <c r="D250" t="s">
        <v>750</v>
      </c>
      <c r="E250" t="s">
        <v>343</v>
      </c>
      <c r="F250" t="s">
        <v>784</v>
      </c>
      <c r="G250">
        <v>22</v>
      </c>
      <c r="H250" t="s">
        <v>275</v>
      </c>
      <c r="I250" t="s">
        <v>275</v>
      </c>
      <c r="J250" t="s">
        <v>687</v>
      </c>
      <c r="K250" t="str">
        <f>INDEX(PUNT_SeasonAVG!I:I,MATCH($B250,PUNT_SeasonAVG!$I:$I,0))</f>
        <v>Jeff Green</v>
      </c>
      <c r="L250" t="str">
        <f>INDEX(PUNT_SeasonAVG!K:K,MATCH($B250,PUNT_SeasonAVG!$I:$I,0))</f>
        <v>UTA</v>
      </c>
      <c r="M250" s="5">
        <f>INDEX(PUNT_SeasonAVG!B:B,MATCH($B250,PUNT_SeasonAVG!$I:$I,0))</f>
        <v>266</v>
      </c>
      <c r="N250" s="5">
        <f>INDEX(PUNT_L10gamesAVG!B:B,MATCH($B250,PUNT_L10gamesAVG!$I:$I,0))</f>
        <v>257</v>
      </c>
      <c r="O250" s="5">
        <f>INDEX(PUNT_L5gamesAVG!B:B,MATCH($B250,PUNT_L5gamesAVG!$I:$I,0))</f>
        <v>242</v>
      </c>
    </row>
    <row r="251" spans="1:15" x14ac:dyDescent="0.3">
      <c r="A251">
        <v>3928</v>
      </c>
      <c r="B251" t="s">
        <v>483</v>
      </c>
      <c r="C251" t="s">
        <v>742</v>
      </c>
      <c r="D251" t="s">
        <v>743</v>
      </c>
      <c r="E251" t="s">
        <v>319</v>
      </c>
      <c r="F251" t="s">
        <v>744</v>
      </c>
      <c r="G251">
        <v>2</v>
      </c>
      <c r="H251" t="s">
        <v>275</v>
      </c>
      <c r="I251" t="s">
        <v>275</v>
      </c>
      <c r="J251" t="s">
        <v>687</v>
      </c>
      <c r="K251" t="str">
        <f>INDEX(PUNT_SeasonAVG!I:I,MATCH($B251,PUNT_SeasonAVG!$I:$I,0))</f>
        <v>Marvin Williams</v>
      </c>
      <c r="L251" t="str">
        <f>INDEX(PUNT_SeasonAVG!K:K,MATCH($B251,PUNT_SeasonAVG!$I:$I,0))</f>
        <v>CHA</v>
      </c>
      <c r="M251" s="5">
        <f>INDEX(PUNT_SeasonAVG!B:B,MATCH($B251,PUNT_SeasonAVG!$I:$I,0))</f>
        <v>262</v>
      </c>
      <c r="N251" s="5">
        <f>INDEX(PUNT_L10gamesAVG!B:B,MATCH($B251,PUNT_L10gamesAVG!$I:$I,0))</f>
        <v>258</v>
      </c>
      <c r="O251" s="5">
        <f>INDEX(PUNT_L5gamesAVG!B:B,MATCH($B251,PUNT_L5gamesAVG!$I:$I,0))</f>
        <v>261</v>
      </c>
    </row>
    <row r="252" spans="1:15" x14ac:dyDescent="0.3">
      <c r="A252">
        <v>3860</v>
      </c>
      <c r="B252" t="s">
        <v>481</v>
      </c>
      <c r="C252" t="s">
        <v>692</v>
      </c>
      <c r="D252" t="s">
        <v>738</v>
      </c>
      <c r="E252" t="s">
        <v>347</v>
      </c>
      <c r="F252" t="s">
        <v>739</v>
      </c>
      <c r="G252">
        <v>0</v>
      </c>
      <c r="H252" t="s">
        <v>686</v>
      </c>
      <c r="I252" t="s">
        <v>274</v>
      </c>
      <c r="J252" t="s">
        <v>687</v>
      </c>
      <c r="K252" t="str">
        <f>INDEX(PUNT_SeasonAVG!I:I,MATCH($B252,PUNT_SeasonAVG!$I:$I,0))</f>
        <v>Trevor Ariza</v>
      </c>
      <c r="L252" t="str">
        <f>INDEX(PUNT_SeasonAVG!K:K,MATCH($B252,PUNT_SeasonAVG!$I:$I,0))</f>
        <v>SAC</v>
      </c>
      <c r="M252" s="5">
        <f>INDEX(PUNT_SeasonAVG!B:B,MATCH($B252,PUNT_SeasonAVG!$I:$I,0))</f>
        <v>260</v>
      </c>
      <c r="N252" s="5">
        <f>INDEX(PUNT_L10gamesAVG!B:B,MATCH($B252,PUNT_L10gamesAVG!$I:$I,0))</f>
        <v>259</v>
      </c>
      <c r="O252" s="5">
        <f>INDEX(PUNT_L5gamesAVG!B:B,MATCH($B252,PUNT_L5gamesAVG!$I:$I,0))</f>
        <v>259</v>
      </c>
    </row>
    <row r="253" spans="1:15" x14ac:dyDescent="0.3">
      <c r="A253">
        <v>5256</v>
      </c>
      <c r="B253" t="s">
        <v>475</v>
      </c>
      <c r="C253" t="s">
        <v>720</v>
      </c>
      <c r="D253" t="s">
        <v>966</v>
      </c>
      <c r="E253" t="s">
        <v>347</v>
      </c>
      <c r="F253" t="s">
        <v>739</v>
      </c>
      <c r="G253">
        <v>13</v>
      </c>
      <c r="H253" t="s">
        <v>45</v>
      </c>
      <c r="I253" t="s">
        <v>45</v>
      </c>
      <c r="J253" t="s">
        <v>687</v>
      </c>
      <c r="K253" t="str">
        <f>INDEX(PUNT_SeasonAVG!I:I,MATCH($B253,PUNT_SeasonAVG!$I:$I,0))</f>
        <v>Dewayne Dedmon</v>
      </c>
      <c r="L253" t="str">
        <f>INDEX(PUNT_SeasonAVG!K:K,MATCH($B253,PUNT_SeasonAVG!$I:$I,0))</f>
        <v>SAC</v>
      </c>
      <c r="M253" s="5">
        <f>INDEX(PUNT_SeasonAVG!B:B,MATCH($B253,PUNT_SeasonAVG!$I:$I,0))</f>
        <v>254</v>
      </c>
      <c r="N253" s="5">
        <f>INDEX(PUNT_L10gamesAVG!B:B,MATCH($B253,PUNT_L10gamesAVG!$I:$I,0))</f>
        <v>260</v>
      </c>
      <c r="O253" s="5">
        <f>INDEX(PUNT_L5gamesAVG!B:B,MATCH($B253,PUNT_L5gamesAVG!$I:$I,0))</f>
        <v>303</v>
      </c>
    </row>
    <row r="254" spans="1:15" x14ac:dyDescent="0.3">
      <c r="A254">
        <v>5490</v>
      </c>
      <c r="B254" t="s">
        <v>479</v>
      </c>
      <c r="C254" t="s">
        <v>714</v>
      </c>
      <c r="D254" t="s">
        <v>1040</v>
      </c>
      <c r="E254" t="s">
        <v>357</v>
      </c>
      <c r="F254" t="s">
        <v>725</v>
      </c>
      <c r="G254">
        <v>5</v>
      </c>
      <c r="H254" t="s">
        <v>699</v>
      </c>
      <c r="I254" t="s">
        <v>275</v>
      </c>
      <c r="J254" t="s">
        <v>687</v>
      </c>
      <c r="K254" t="str">
        <f>INDEX(PUNT_SeasonAVG!I:I,MATCH($B254,PUNT_SeasonAVG!$I:$I,0))</f>
        <v>Kevon Looney</v>
      </c>
      <c r="L254" t="str">
        <f>INDEX(PUNT_SeasonAVG!K:K,MATCH($B254,PUNT_SeasonAVG!$I:$I,0))</f>
        <v>GSW</v>
      </c>
      <c r="M254" s="5">
        <f>INDEX(PUNT_SeasonAVG!B:B,MATCH($B254,PUNT_SeasonAVG!$I:$I,0))</f>
        <v>259</v>
      </c>
      <c r="N254" s="5">
        <f>INDEX(PUNT_L10gamesAVG!B:B,MATCH($B254,PUNT_L10gamesAVG!$I:$I,0))</f>
        <v>262</v>
      </c>
      <c r="O254" s="5">
        <f>INDEX(PUNT_L5gamesAVG!B:B,MATCH($B254,PUNT_L5gamesAVG!$I:$I,0))</f>
        <v>265</v>
      </c>
    </row>
    <row r="255" spans="1:15" x14ac:dyDescent="0.3">
      <c r="A255">
        <v>5414</v>
      </c>
      <c r="B255" t="s">
        <v>482</v>
      </c>
      <c r="C255" t="s">
        <v>692</v>
      </c>
      <c r="D255" t="s">
        <v>1010</v>
      </c>
      <c r="E255" t="s">
        <v>323</v>
      </c>
      <c r="F255" t="s">
        <v>702</v>
      </c>
      <c r="G255">
        <v>12</v>
      </c>
      <c r="H255" t="s">
        <v>274</v>
      </c>
      <c r="I255" t="s">
        <v>274</v>
      </c>
      <c r="J255" t="s">
        <v>687</v>
      </c>
      <c r="K255" t="str">
        <f>INDEX(PUNT_SeasonAVG!I:I,MATCH($B255,PUNT_SeasonAVG!$I:$I,0))</f>
        <v>Tim Frazier</v>
      </c>
      <c r="L255" t="str">
        <f>INDEX(PUNT_SeasonAVG!K:K,MATCH($B255,PUNT_SeasonAVG!$I:$I,0))</f>
        <v>DET</v>
      </c>
      <c r="M255" s="5">
        <f>INDEX(PUNT_SeasonAVG!B:B,MATCH($B255,PUNT_SeasonAVG!$I:$I,0))</f>
        <v>261</v>
      </c>
      <c r="N255" s="5">
        <f>INDEX(PUNT_L10gamesAVG!B:B,MATCH($B255,PUNT_L10gamesAVG!$I:$I,0))</f>
        <v>263</v>
      </c>
      <c r="O255" s="5">
        <f>INDEX(PUNT_L5gamesAVG!B:B,MATCH($B255,PUNT_L5gamesAVG!$I:$I,0))</f>
        <v>224</v>
      </c>
    </row>
    <row r="256" spans="1:15" x14ac:dyDescent="0.3">
      <c r="A256">
        <v>6168</v>
      </c>
      <c r="B256" t="s">
        <v>512</v>
      </c>
      <c r="C256" t="s">
        <v>689</v>
      </c>
      <c r="D256" t="s">
        <v>1459</v>
      </c>
      <c r="E256" t="s">
        <v>329</v>
      </c>
      <c r="F256" t="s">
        <v>811</v>
      </c>
      <c r="G256">
        <v>23</v>
      </c>
      <c r="H256" t="s">
        <v>686</v>
      </c>
      <c r="I256" t="s">
        <v>274</v>
      </c>
      <c r="J256" t="s">
        <v>687</v>
      </c>
      <c r="K256" t="str">
        <f>INDEX(PUNT_SeasonAVG!I:I,MATCH($B256,PUNT_SeasonAVG!$I:$I,0))</f>
        <v>Jarrett Culver</v>
      </c>
      <c r="L256" t="str">
        <f>INDEX(PUNT_SeasonAVG!K:K,MATCH($B256,PUNT_SeasonAVG!$I:$I,0))</f>
        <v>MIN</v>
      </c>
      <c r="M256" s="5">
        <f>INDEX(PUNT_SeasonAVG!B:B,MATCH($B256,PUNT_SeasonAVG!$I:$I,0))</f>
        <v>290</v>
      </c>
      <c r="N256" s="5">
        <f>INDEX(PUNT_L10gamesAVG!B:B,MATCH($B256,PUNT_L10gamesAVG!$I:$I,0))</f>
        <v>264</v>
      </c>
      <c r="O256" s="5">
        <f>INDEX(PUNT_L5gamesAVG!B:B,MATCH($B256,PUNT_L5gamesAVG!$I:$I,0))</f>
        <v>216</v>
      </c>
    </row>
    <row r="257" spans="1:15" x14ac:dyDescent="0.3">
      <c r="A257">
        <v>5501</v>
      </c>
      <c r="B257" t="s">
        <v>484</v>
      </c>
      <c r="C257" t="s">
        <v>696</v>
      </c>
      <c r="D257" t="s">
        <v>1046</v>
      </c>
      <c r="E257" t="s">
        <v>355</v>
      </c>
      <c r="F257" t="s">
        <v>716</v>
      </c>
      <c r="G257">
        <v>24</v>
      </c>
      <c r="H257" t="s">
        <v>686</v>
      </c>
      <c r="I257" t="s">
        <v>274</v>
      </c>
      <c r="J257" t="s">
        <v>687</v>
      </c>
      <c r="K257" t="str">
        <f>INDEX(PUNT_SeasonAVG!I:I,MATCH($B257,PUNT_SeasonAVG!$I:$I,0))</f>
        <v>Pat Connaughton</v>
      </c>
      <c r="L257" t="str">
        <f>INDEX(PUNT_SeasonAVG!K:K,MATCH($B257,PUNT_SeasonAVG!$I:$I,0))</f>
        <v>MIL</v>
      </c>
      <c r="M257" s="5">
        <f>INDEX(PUNT_SeasonAVG!B:B,MATCH($B257,PUNT_SeasonAVG!$I:$I,0))</f>
        <v>263</v>
      </c>
      <c r="N257" s="5">
        <f>INDEX(PUNT_L10gamesAVG!B:B,MATCH($B257,PUNT_L10gamesAVG!$I:$I,0))</f>
        <v>265</v>
      </c>
      <c r="O257" s="5">
        <f>INDEX(PUNT_L5gamesAVG!B:B,MATCH($B257,PUNT_L5gamesAVG!$I:$I,0))</f>
        <v>288</v>
      </c>
    </row>
    <row r="258" spans="1:15" x14ac:dyDescent="0.3">
      <c r="A258">
        <v>5583</v>
      </c>
      <c r="B258" t="s">
        <v>505</v>
      </c>
      <c r="C258" t="s">
        <v>45</v>
      </c>
      <c r="D258" t="s">
        <v>1063</v>
      </c>
      <c r="E258" t="s">
        <v>323</v>
      </c>
      <c r="F258" t="s">
        <v>702</v>
      </c>
      <c r="G258">
        <v>35</v>
      </c>
      <c r="H258" t="s">
        <v>699</v>
      </c>
      <c r="I258" t="s">
        <v>275</v>
      </c>
      <c r="J258" t="s">
        <v>687</v>
      </c>
      <c r="K258" t="str">
        <f>INDEX(PUNT_SeasonAVG!I:I,MATCH($B258,PUNT_SeasonAVG!$I:$I,0))</f>
        <v>Christian Wood</v>
      </c>
      <c r="L258" t="str">
        <f>INDEX(PUNT_SeasonAVG!K:K,MATCH($B258,PUNT_SeasonAVG!$I:$I,0))</f>
        <v>DET</v>
      </c>
      <c r="M258" s="5">
        <f>INDEX(PUNT_SeasonAVG!B:B,MATCH($B258,PUNT_SeasonAVG!$I:$I,0))</f>
        <v>283</v>
      </c>
      <c r="N258" s="5">
        <f>INDEX(PUNT_L10gamesAVG!B:B,MATCH($B258,PUNT_L10gamesAVG!$I:$I,0))</f>
        <v>266</v>
      </c>
      <c r="O258" s="5">
        <f>INDEX(PUNT_L5gamesAVG!B:B,MATCH($B258,PUNT_L5gamesAVG!$I:$I,0))</f>
        <v>238</v>
      </c>
    </row>
    <row r="259" spans="1:15" x14ac:dyDescent="0.3">
      <c r="A259">
        <v>5859</v>
      </c>
      <c r="B259" t="s">
        <v>490</v>
      </c>
      <c r="C259" t="s">
        <v>723</v>
      </c>
      <c r="D259" t="s">
        <v>999</v>
      </c>
      <c r="E259" t="s">
        <v>355</v>
      </c>
      <c r="F259" t="s">
        <v>716</v>
      </c>
      <c r="G259">
        <v>23</v>
      </c>
      <c r="H259" t="s">
        <v>686</v>
      </c>
      <c r="I259" t="s">
        <v>274</v>
      </c>
      <c r="J259" t="s">
        <v>687</v>
      </c>
      <c r="K259" t="str">
        <f>INDEX(PUNT_SeasonAVG!I:I,MATCH($B259,PUNT_SeasonAVG!$I:$I,0))</f>
        <v>Sterling Brown</v>
      </c>
      <c r="L259" t="str">
        <f>INDEX(PUNT_SeasonAVG!K:K,MATCH($B259,PUNT_SeasonAVG!$I:$I,0))</f>
        <v>MIL</v>
      </c>
      <c r="M259" s="5">
        <f>INDEX(PUNT_SeasonAVG!B:B,MATCH($B259,PUNT_SeasonAVG!$I:$I,0))</f>
        <v>269</v>
      </c>
      <c r="N259" s="5">
        <f>INDEX(PUNT_L10gamesAVG!B:B,MATCH($B259,PUNT_L10gamesAVG!$I:$I,0))</f>
        <v>267</v>
      </c>
      <c r="O259" s="5">
        <f>INDEX(PUNT_L5gamesAVG!B:B,MATCH($B259,PUNT_L5gamesAVG!$I:$I,0))</f>
        <v>213</v>
      </c>
    </row>
    <row r="260" spans="1:15" x14ac:dyDescent="0.3">
      <c r="A260">
        <v>5834</v>
      </c>
      <c r="B260" t="s">
        <v>499</v>
      </c>
      <c r="C260" t="s">
        <v>692</v>
      </c>
      <c r="D260" t="s">
        <v>1169</v>
      </c>
      <c r="E260" t="s">
        <v>344</v>
      </c>
      <c r="F260" t="s">
        <v>98</v>
      </c>
      <c r="G260">
        <v>23</v>
      </c>
      <c r="H260" t="s">
        <v>686</v>
      </c>
      <c r="I260" t="s">
        <v>274</v>
      </c>
      <c r="J260" t="s">
        <v>687</v>
      </c>
      <c r="K260" t="str">
        <f>INDEX(PUNT_SeasonAVG!I:I,MATCH($B260,PUNT_SeasonAVG!$I:$I,0))</f>
        <v>Terrance Ferguson</v>
      </c>
      <c r="L260" t="str">
        <f>INDEX(PUNT_SeasonAVG!K:K,MATCH($B260,PUNT_SeasonAVG!$I:$I,0))</f>
        <v>OKC</v>
      </c>
      <c r="M260" s="5">
        <f>INDEX(PUNT_SeasonAVG!B:B,MATCH($B260,PUNT_SeasonAVG!$I:$I,0))</f>
        <v>277</v>
      </c>
      <c r="N260" s="5">
        <f>INDEX(PUNT_L10gamesAVG!B:B,MATCH($B260,PUNT_L10gamesAVG!$I:$I,0))</f>
        <v>268</v>
      </c>
      <c r="O260" s="5">
        <f>INDEX(PUNT_L5gamesAVG!B:B,MATCH($B260,PUNT_L5gamesAVG!$I:$I,0))</f>
        <v>248</v>
      </c>
    </row>
    <row r="261" spans="1:15" x14ac:dyDescent="0.3">
      <c r="A261">
        <v>5201</v>
      </c>
      <c r="B261" t="s">
        <v>492</v>
      </c>
      <c r="C261" t="s">
        <v>732</v>
      </c>
      <c r="D261" t="s">
        <v>957</v>
      </c>
      <c r="E261" t="s">
        <v>352</v>
      </c>
      <c r="F261" t="s">
        <v>685</v>
      </c>
      <c r="G261">
        <v>33</v>
      </c>
      <c r="H261" t="s">
        <v>686</v>
      </c>
      <c r="I261" t="s">
        <v>274</v>
      </c>
      <c r="J261" t="s">
        <v>687</v>
      </c>
      <c r="K261" t="str">
        <f>INDEX(PUNT_SeasonAVG!I:I,MATCH($B261,PUNT_SeasonAVG!$I:$I,0))</f>
        <v>Allen Crabbe</v>
      </c>
      <c r="L261" t="str">
        <f>INDEX(PUNT_SeasonAVG!K:K,MATCH($B261,PUNT_SeasonAVG!$I:$I,0))</f>
        <v>ATL</v>
      </c>
      <c r="M261" s="5">
        <f>INDEX(PUNT_SeasonAVG!B:B,MATCH($B261,PUNT_SeasonAVG!$I:$I,0))</f>
        <v>271</v>
      </c>
      <c r="N261" s="5">
        <f>INDEX(PUNT_L10gamesAVG!B:B,MATCH($B261,PUNT_L10gamesAVG!$I:$I,0))</f>
        <v>269</v>
      </c>
      <c r="O261" s="5">
        <f>INDEX(PUNT_L5gamesAVG!B:B,MATCH($B261,PUNT_L5gamesAVG!$I:$I,0))</f>
        <v>273</v>
      </c>
    </row>
    <row r="262" spans="1:15" x14ac:dyDescent="0.3">
      <c r="A262">
        <v>4911</v>
      </c>
      <c r="B262" t="s">
        <v>476</v>
      </c>
      <c r="C262" t="s">
        <v>45</v>
      </c>
      <c r="D262" t="s">
        <v>890</v>
      </c>
      <c r="E262" t="s">
        <v>347</v>
      </c>
      <c r="F262" t="s">
        <v>739</v>
      </c>
      <c r="G262">
        <v>9</v>
      </c>
      <c r="H262" t="s">
        <v>274</v>
      </c>
      <c r="I262" t="s">
        <v>274</v>
      </c>
      <c r="J262" t="s">
        <v>687</v>
      </c>
      <c r="K262" t="str">
        <f>INDEX(PUNT_SeasonAVG!I:I,MATCH($B262,PUNT_SeasonAVG!$I:$I,0))</f>
        <v>Cory Joseph</v>
      </c>
      <c r="L262" t="str">
        <f>INDEX(PUNT_SeasonAVG!K:K,MATCH($B262,PUNT_SeasonAVG!$I:$I,0))</f>
        <v>SAC</v>
      </c>
      <c r="M262" s="5">
        <f>INDEX(PUNT_SeasonAVG!B:B,MATCH($B262,PUNT_SeasonAVG!$I:$I,0))</f>
        <v>255</v>
      </c>
      <c r="N262" s="5">
        <f>INDEX(PUNT_L10gamesAVG!B:B,MATCH($B262,PUNT_L10gamesAVG!$I:$I,0))</f>
        <v>270</v>
      </c>
      <c r="O262" s="5">
        <f>INDEX(PUNT_L5gamesAVG!B:B,MATCH($B262,PUNT_L5gamesAVG!$I:$I,0))</f>
        <v>196</v>
      </c>
    </row>
    <row r="263" spans="1:15" x14ac:dyDescent="0.3">
      <c r="A263">
        <v>5021</v>
      </c>
      <c r="B263" t="s">
        <v>442</v>
      </c>
      <c r="C263" t="s">
        <v>742</v>
      </c>
      <c r="D263" t="s">
        <v>912</v>
      </c>
      <c r="E263" t="s">
        <v>758</v>
      </c>
      <c r="F263" t="s">
        <v>35</v>
      </c>
      <c r="G263">
        <v>8</v>
      </c>
      <c r="H263" t="s">
        <v>275</v>
      </c>
      <c r="I263" t="s">
        <v>275</v>
      </c>
      <c r="J263" t="s">
        <v>687</v>
      </c>
      <c r="K263" t="str">
        <f>INDEX(PUNT_SeasonAVG!I:I,MATCH($B263,PUNT_SeasonAVG!$I:$I,0))</f>
        <v>Moe Harkless</v>
      </c>
      <c r="L263" t="str">
        <f>INDEX(PUNT_SeasonAVG!K:K,MATCH($B263,PUNT_SeasonAVG!$I:$I,0))</f>
        <v>LAC</v>
      </c>
      <c r="M263" s="5">
        <f>INDEX(PUNT_SeasonAVG!B:B,MATCH($B263,PUNT_SeasonAVG!$I:$I,0))</f>
        <v>221</v>
      </c>
      <c r="N263" s="5">
        <f>INDEX(PUNT_L10gamesAVG!B:B,MATCH($B263,PUNT_L10gamesAVG!$I:$I,0))</f>
        <v>271</v>
      </c>
      <c r="O263" s="5">
        <f>INDEX(PUNT_L5gamesAVG!B:B,MATCH($B263,PUNT_L5gamesAVG!$I:$I,0))</f>
        <v>223</v>
      </c>
    </row>
    <row r="264" spans="1:15" x14ac:dyDescent="0.3">
      <c r="A264">
        <v>5331</v>
      </c>
      <c r="B264" t="s">
        <v>494</v>
      </c>
      <c r="C264" t="s">
        <v>807</v>
      </c>
      <c r="D264" t="s">
        <v>988</v>
      </c>
      <c r="E264" t="s">
        <v>332</v>
      </c>
      <c r="F264" t="s">
        <v>734</v>
      </c>
      <c r="G264">
        <v>5</v>
      </c>
      <c r="H264" t="s">
        <v>275</v>
      </c>
      <c r="I264" t="s">
        <v>275</v>
      </c>
      <c r="J264" t="s">
        <v>687</v>
      </c>
      <c r="K264" t="str">
        <f>INDEX(PUNT_SeasonAVG!I:I,MATCH($B264,PUNT_SeasonAVG!$I:$I,0))</f>
        <v>Bruno Caboclo</v>
      </c>
      <c r="L264" t="str">
        <f>INDEX(PUNT_SeasonAVG!K:K,MATCH($B264,PUNT_SeasonAVG!$I:$I,0))</f>
        <v>MEM</v>
      </c>
      <c r="M264" s="5">
        <f>INDEX(PUNT_SeasonAVG!B:B,MATCH($B264,PUNT_SeasonAVG!$I:$I,0))</f>
        <v>273</v>
      </c>
      <c r="N264" s="5">
        <f>INDEX(PUNT_L10gamesAVG!B:B,MATCH($B264,PUNT_L10gamesAVG!$I:$I,0))</f>
        <v>272</v>
      </c>
      <c r="O264" s="5">
        <f>INDEX(PUNT_L5gamesAVG!B:B,MATCH($B264,PUNT_L5gamesAVG!$I:$I,0))</f>
        <v>220</v>
      </c>
    </row>
    <row r="265" spans="1:15" x14ac:dyDescent="0.3">
      <c r="A265">
        <v>5894</v>
      </c>
      <c r="B265" t="s">
        <v>495</v>
      </c>
      <c r="C265" t="s">
        <v>45</v>
      </c>
      <c r="D265" t="s">
        <v>1225</v>
      </c>
      <c r="E265" t="s">
        <v>313</v>
      </c>
      <c r="F265" t="s">
        <v>774</v>
      </c>
      <c r="G265">
        <v>25</v>
      </c>
      <c r="H265" t="s">
        <v>699</v>
      </c>
      <c r="I265" t="s">
        <v>275</v>
      </c>
      <c r="J265" t="s">
        <v>687</v>
      </c>
      <c r="K265" t="str">
        <f>INDEX(PUNT_SeasonAVG!I:I,MATCH($B265,PUNT_SeasonAVG!$I:$I,0))</f>
        <v>Chris Boucher</v>
      </c>
      <c r="L265" t="str">
        <f>INDEX(PUNT_SeasonAVG!K:K,MATCH($B265,PUNT_SeasonAVG!$I:$I,0))</f>
        <v>TOR</v>
      </c>
      <c r="M265" s="5">
        <f>INDEX(PUNT_SeasonAVG!B:B,MATCH($B265,PUNT_SeasonAVG!$I:$I,0))</f>
        <v>274</v>
      </c>
      <c r="N265" s="5">
        <f>INDEX(PUNT_L10gamesAVG!B:B,MATCH($B265,PUNT_L10gamesAVG!$I:$I,0))</f>
        <v>273</v>
      </c>
      <c r="O265" s="5">
        <f>INDEX(PUNT_L5gamesAVG!B:B,MATCH($B265,PUNT_L5gamesAVG!$I:$I,0))</f>
        <v>195</v>
      </c>
    </row>
    <row r="266" spans="1:15" x14ac:dyDescent="0.3">
      <c r="A266">
        <v>5650</v>
      </c>
      <c r="B266" t="s">
        <v>496</v>
      </c>
      <c r="C266" t="s">
        <v>742</v>
      </c>
      <c r="D266" t="s">
        <v>800</v>
      </c>
      <c r="E266" t="s">
        <v>350</v>
      </c>
      <c r="F266" t="s">
        <v>777</v>
      </c>
      <c r="G266">
        <v>25</v>
      </c>
      <c r="H266" t="s">
        <v>274</v>
      </c>
      <c r="I266" t="s">
        <v>274</v>
      </c>
      <c r="J266" t="s">
        <v>687</v>
      </c>
      <c r="K266" t="str">
        <f>INDEX(PUNT_SeasonAVG!I:I,MATCH($B266,PUNT_SeasonAVG!$I:$I,0))</f>
        <v>Malik Beasley</v>
      </c>
      <c r="L266" t="str">
        <f>INDEX(PUNT_SeasonAVG!K:K,MATCH($B266,PUNT_SeasonAVG!$I:$I,0))</f>
        <v>DEN</v>
      </c>
      <c r="M266" s="5">
        <f>INDEX(PUNT_SeasonAVG!B:B,MATCH($B266,PUNT_SeasonAVG!$I:$I,0))</f>
        <v>275</v>
      </c>
      <c r="N266" s="5">
        <f>INDEX(PUNT_L10gamesAVG!B:B,MATCH($B266,PUNT_L10gamesAVG!$I:$I,0))</f>
        <v>274</v>
      </c>
      <c r="O266" s="5">
        <f>INDEX(PUNT_L5gamesAVG!B:B,MATCH($B266,PUNT_L5gamesAVG!$I:$I,0))</f>
        <v>381</v>
      </c>
    </row>
    <row r="267" spans="1:15" x14ac:dyDescent="0.3">
      <c r="A267">
        <v>6210</v>
      </c>
      <c r="B267" t="s">
        <v>520</v>
      </c>
      <c r="C267" t="s">
        <v>274</v>
      </c>
      <c r="D267" t="s">
        <v>743</v>
      </c>
      <c r="E267" t="s">
        <v>335</v>
      </c>
      <c r="F267" t="s">
        <v>854</v>
      </c>
      <c r="G267">
        <v>12</v>
      </c>
      <c r="H267" t="s">
        <v>275</v>
      </c>
      <c r="I267" t="s">
        <v>275</v>
      </c>
      <c r="J267" t="s">
        <v>687</v>
      </c>
      <c r="K267" t="str">
        <f>INDEX(PUNT_SeasonAVG!I:I,MATCH($B267,PUNT_SeasonAVG!$I:$I,0))</f>
        <v>Grant Williams</v>
      </c>
      <c r="L267" t="str">
        <f>INDEX(PUNT_SeasonAVG!K:K,MATCH($B267,PUNT_SeasonAVG!$I:$I,0))</f>
        <v>BOS</v>
      </c>
      <c r="M267" s="5">
        <f>INDEX(PUNT_SeasonAVG!B:B,MATCH($B267,PUNT_SeasonAVG!$I:$I,0))</f>
        <v>297</v>
      </c>
      <c r="N267" s="5">
        <f>INDEX(PUNT_L10gamesAVG!B:B,MATCH($B267,PUNT_L10gamesAVG!$I:$I,0))</f>
        <v>275</v>
      </c>
      <c r="O267" s="5">
        <f>INDEX(PUNT_L5gamesAVG!B:B,MATCH($B267,PUNT_L5gamesAVG!$I:$I,0))</f>
        <v>285</v>
      </c>
    </row>
    <row r="268" spans="1:15" x14ac:dyDescent="0.3">
      <c r="A268">
        <v>6032</v>
      </c>
      <c r="B268" t="s">
        <v>497</v>
      </c>
      <c r="C268" t="s">
        <v>274</v>
      </c>
      <c r="D268" t="s">
        <v>1170</v>
      </c>
      <c r="E268" t="s">
        <v>332</v>
      </c>
      <c r="F268" t="s">
        <v>734</v>
      </c>
      <c r="G268">
        <v>3</v>
      </c>
      <c r="H268" t="s">
        <v>274</v>
      </c>
      <c r="I268" t="s">
        <v>274</v>
      </c>
      <c r="J268" t="s">
        <v>687</v>
      </c>
      <c r="K268" t="str">
        <f>INDEX(PUNT_SeasonAVG!I:I,MATCH($B268,PUNT_SeasonAVG!$I:$I,0))</f>
        <v>Grayson Allen</v>
      </c>
      <c r="L268" t="str">
        <f>INDEX(PUNT_SeasonAVG!K:K,MATCH($B268,PUNT_SeasonAVG!$I:$I,0))</f>
        <v>MEM</v>
      </c>
      <c r="M268" s="5">
        <f>INDEX(PUNT_SeasonAVG!B:B,MATCH($B268,PUNT_SeasonAVG!$I:$I,0))</f>
        <v>276</v>
      </c>
      <c r="N268" s="5">
        <f>INDEX(PUNT_L10gamesAVG!B:B,MATCH($B268,PUNT_L10gamesAVG!$I:$I,0))</f>
        <v>276</v>
      </c>
      <c r="O268" s="5">
        <f>INDEX(PUNT_L5gamesAVG!B:B,MATCH($B268,PUNT_L5gamesAVG!$I:$I,0))</f>
        <v>277</v>
      </c>
    </row>
    <row r="269" spans="1:15" x14ac:dyDescent="0.3">
      <c r="A269">
        <v>3962</v>
      </c>
      <c r="B269" t="s">
        <v>474</v>
      </c>
      <c r="C269" t="s">
        <v>756</v>
      </c>
      <c r="D269" t="s">
        <v>757</v>
      </c>
      <c r="E269" t="s">
        <v>355</v>
      </c>
      <c r="F269" t="s">
        <v>716</v>
      </c>
      <c r="G269">
        <v>7</v>
      </c>
      <c r="H269" t="s">
        <v>275</v>
      </c>
      <c r="I269" t="s">
        <v>275</v>
      </c>
      <c r="J269" t="s">
        <v>687</v>
      </c>
      <c r="K269" t="str">
        <f>INDEX(PUNT_SeasonAVG!I:I,MATCH($B269,PUNT_SeasonAVG!$I:$I,0))</f>
        <v>Ersan Ilyasova</v>
      </c>
      <c r="L269" t="str">
        <f>INDEX(PUNT_SeasonAVG!K:K,MATCH($B269,PUNT_SeasonAVG!$I:$I,0))</f>
        <v>MIL</v>
      </c>
      <c r="M269" s="5">
        <f>INDEX(PUNT_SeasonAVG!B:B,MATCH($B269,PUNT_SeasonAVG!$I:$I,0))</f>
        <v>253</v>
      </c>
      <c r="N269" s="5">
        <f>INDEX(PUNT_L10gamesAVG!B:B,MATCH($B269,PUNT_L10gamesAVG!$I:$I,0))</f>
        <v>277</v>
      </c>
      <c r="O269" s="5">
        <f>INDEX(PUNT_L5gamesAVG!B:B,MATCH($B269,PUNT_L5gamesAVG!$I:$I,0))</f>
        <v>361</v>
      </c>
    </row>
    <row r="270" spans="1:15" x14ac:dyDescent="0.3">
      <c r="A270">
        <v>6170</v>
      </c>
      <c r="B270" t="s">
        <v>500</v>
      </c>
      <c r="C270" t="s">
        <v>689</v>
      </c>
      <c r="D270" t="s">
        <v>1460</v>
      </c>
      <c r="E270" t="s">
        <v>314</v>
      </c>
      <c r="F270" t="s">
        <v>770</v>
      </c>
      <c r="G270">
        <v>10</v>
      </c>
      <c r="H270" t="s">
        <v>45</v>
      </c>
      <c r="I270" t="s">
        <v>45</v>
      </c>
      <c r="J270" t="s">
        <v>687</v>
      </c>
      <c r="K270" t="str">
        <f>INDEX(PUNT_SeasonAVG!I:I,MATCH($B270,PUNT_SeasonAVG!$I:$I,0))</f>
        <v>Jaxson Hayes</v>
      </c>
      <c r="L270" t="str">
        <f>INDEX(PUNT_SeasonAVG!K:K,MATCH($B270,PUNT_SeasonAVG!$I:$I,0))</f>
        <v>NOR</v>
      </c>
      <c r="M270" s="5">
        <f>INDEX(PUNT_SeasonAVG!B:B,MATCH($B270,PUNT_SeasonAVG!$I:$I,0))</f>
        <v>278</v>
      </c>
      <c r="N270" s="5">
        <f>INDEX(PUNT_L10gamesAVG!B:B,MATCH($B270,PUNT_L10gamesAVG!$I:$I,0))</f>
        <v>278</v>
      </c>
      <c r="O270" s="5">
        <f>INDEX(PUNT_L5gamesAVG!B:B,MATCH($B270,PUNT_L5gamesAVG!$I:$I,0))</f>
        <v>243</v>
      </c>
    </row>
    <row r="271" spans="1:15" x14ac:dyDescent="0.3">
      <c r="A271">
        <v>6050</v>
      </c>
      <c r="B271" t="s">
        <v>501</v>
      </c>
      <c r="C271" t="s">
        <v>752</v>
      </c>
      <c r="D271" t="s">
        <v>1283</v>
      </c>
      <c r="E271" t="s">
        <v>338</v>
      </c>
      <c r="F271" t="s">
        <v>754</v>
      </c>
      <c r="G271">
        <v>17</v>
      </c>
      <c r="H271" t="s">
        <v>275</v>
      </c>
      <c r="I271" t="s">
        <v>275</v>
      </c>
      <c r="J271" t="s">
        <v>687</v>
      </c>
      <c r="K271" t="str">
        <f>INDEX(PUNT_SeasonAVG!I:I,MATCH($B271,PUNT_SeasonAVG!$I:$I,0))</f>
        <v>Isaac Bonga</v>
      </c>
      <c r="L271" t="str">
        <f>INDEX(PUNT_SeasonAVG!K:K,MATCH($B271,PUNT_SeasonAVG!$I:$I,0))</f>
        <v>WAS</v>
      </c>
      <c r="M271" s="5">
        <f>INDEX(PUNT_SeasonAVG!B:B,MATCH($B271,PUNT_SeasonAVG!$I:$I,0))</f>
        <v>279</v>
      </c>
      <c r="N271" s="5">
        <f>INDEX(PUNT_L10gamesAVG!B:B,MATCH($B271,PUNT_L10gamesAVG!$I:$I,0))</f>
        <v>279</v>
      </c>
      <c r="O271" s="5">
        <f>INDEX(PUNT_L5gamesAVG!B:B,MATCH($B271,PUNT_L5gamesAVG!$I:$I,0))</f>
        <v>323</v>
      </c>
    </row>
    <row r="272" spans="1:15" x14ac:dyDescent="0.3">
      <c r="A272">
        <v>6059</v>
      </c>
      <c r="B272" t="s">
        <v>502</v>
      </c>
      <c r="C272" t="s">
        <v>714</v>
      </c>
      <c r="D272" t="s">
        <v>1293</v>
      </c>
      <c r="E272" t="s">
        <v>329</v>
      </c>
      <c r="F272" t="s">
        <v>811</v>
      </c>
      <c r="G272">
        <v>31</v>
      </c>
      <c r="H272" t="s">
        <v>275</v>
      </c>
      <c r="I272" t="s">
        <v>275</v>
      </c>
      <c r="J272" t="s">
        <v>687</v>
      </c>
      <c r="K272" t="str">
        <f>INDEX(PUNT_SeasonAVG!I:I,MATCH($B272,PUNT_SeasonAVG!$I:$I,0))</f>
        <v>Keita Bates-Diop</v>
      </c>
      <c r="L272" t="str">
        <f>INDEX(PUNT_SeasonAVG!K:K,MATCH($B272,PUNT_SeasonAVG!$I:$I,0))</f>
        <v>MIN</v>
      </c>
      <c r="M272" s="5">
        <f>INDEX(PUNT_SeasonAVG!B:B,MATCH($B272,PUNT_SeasonAVG!$I:$I,0))</f>
        <v>280</v>
      </c>
      <c r="N272" s="5">
        <f>INDEX(PUNT_L10gamesAVG!B:B,MATCH($B272,PUNT_L10gamesAVG!$I:$I,0))</f>
        <v>281</v>
      </c>
      <c r="O272" s="5">
        <f>INDEX(PUNT_L5gamesAVG!B:B,MATCH($B272,PUNT_L5gamesAVG!$I:$I,0))</f>
        <v>282</v>
      </c>
    </row>
    <row r="273" spans="1:15" x14ac:dyDescent="0.3">
      <c r="A273">
        <v>5159</v>
      </c>
      <c r="B273" t="s">
        <v>503</v>
      </c>
      <c r="C273" t="s">
        <v>714</v>
      </c>
      <c r="D273" t="s">
        <v>940</v>
      </c>
      <c r="E273" t="s">
        <v>317</v>
      </c>
      <c r="F273" t="s">
        <v>42</v>
      </c>
      <c r="G273">
        <v>1</v>
      </c>
      <c r="H273" t="s">
        <v>686</v>
      </c>
      <c r="I273" t="s">
        <v>274</v>
      </c>
      <c r="J273" t="s">
        <v>687</v>
      </c>
      <c r="K273" t="str">
        <f>INDEX(PUNT_SeasonAVG!I:I,MATCH($B273,PUNT_SeasonAVG!$I:$I,0))</f>
        <v>Kentavious Caldwell-Pope</v>
      </c>
      <c r="L273" t="str">
        <f>INDEX(PUNT_SeasonAVG!K:K,MATCH($B273,PUNT_SeasonAVG!$I:$I,0))</f>
        <v>LAL</v>
      </c>
      <c r="M273" s="5">
        <f>INDEX(PUNT_SeasonAVG!B:B,MATCH($B273,PUNT_SeasonAVG!$I:$I,0))</f>
        <v>281</v>
      </c>
      <c r="N273" s="5">
        <f>INDEX(PUNT_L10gamesAVG!B:B,MATCH($B273,PUNT_L10gamesAVG!$I:$I,0))</f>
        <v>282</v>
      </c>
      <c r="O273" s="5">
        <f>INDEX(PUNT_L5gamesAVG!B:B,MATCH($B273,PUNT_L5gamesAVG!$I:$I,0))</f>
        <v>300</v>
      </c>
    </row>
    <row r="274" spans="1:15" x14ac:dyDescent="0.3">
      <c r="A274">
        <v>5163</v>
      </c>
      <c r="B274" t="s">
        <v>504</v>
      </c>
      <c r="C274" t="s">
        <v>723</v>
      </c>
      <c r="D274" t="s">
        <v>945</v>
      </c>
      <c r="E274" t="s">
        <v>344</v>
      </c>
      <c r="F274" t="s">
        <v>98</v>
      </c>
      <c r="G274">
        <v>12</v>
      </c>
      <c r="H274" t="s">
        <v>45</v>
      </c>
      <c r="I274" t="s">
        <v>45</v>
      </c>
      <c r="J274" t="s">
        <v>677</v>
      </c>
      <c r="K274" t="str">
        <f>INDEX(PUNT_SeasonAVG!I:I,MATCH($B274,PUNT_SeasonAVG!$I:$I,0))</f>
        <v>Steven Adams</v>
      </c>
      <c r="L274" t="str">
        <f>INDEX(PUNT_SeasonAVG!K:K,MATCH($B274,PUNT_SeasonAVG!$I:$I,0))</f>
        <v>OKC</v>
      </c>
      <c r="M274" s="5">
        <f>INDEX(PUNT_SeasonAVG!B:B,MATCH($B274,PUNT_SeasonAVG!$I:$I,0))</f>
        <v>282</v>
      </c>
      <c r="N274" s="5">
        <f>INDEX(PUNT_L10gamesAVG!B:B,MATCH($B274,PUNT_L10gamesAVG!$I:$I,0))</f>
        <v>283</v>
      </c>
      <c r="O274" s="5">
        <f>INDEX(PUNT_L5gamesAVG!B:B,MATCH($B274,PUNT_L5gamesAVG!$I:$I,0))</f>
        <v>268</v>
      </c>
    </row>
    <row r="275" spans="1:15" x14ac:dyDescent="0.3">
      <c r="A275">
        <v>6270</v>
      </c>
      <c r="B275" t="s">
        <v>491</v>
      </c>
      <c r="C275" t="s">
        <v>704</v>
      </c>
      <c r="D275" t="s">
        <v>1554</v>
      </c>
      <c r="E275" t="s">
        <v>314</v>
      </c>
      <c r="F275" t="s">
        <v>770</v>
      </c>
      <c r="G275">
        <v>20</v>
      </c>
      <c r="H275" t="s">
        <v>275</v>
      </c>
      <c r="I275" t="s">
        <v>275</v>
      </c>
      <c r="J275" t="s">
        <v>687</v>
      </c>
      <c r="K275" t="str">
        <f>INDEX(PUNT_SeasonAVG!I:I,MATCH($B275,PUNT_SeasonAVG!$I:$I,0))</f>
        <v>Nicolo Melli</v>
      </c>
      <c r="L275" t="str">
        <f>INDEX(PUNT_SeasonAVG!K:K,MATCH($B275,PUNT_SeasonAVG!$I:$I,0))</f>
        <v>NOR</v>
      </c>
      <c r="M275" s="5">
        <f>INDEX(PUNT_SeasonAVG!B:B,MATCH($B275,PUNT_SeasonAVG!$I:$I,0))</f>
        <v>270</v>
      </c>
      <c r="N275" s="5">
        <f>INDEX(PUNT_L10gamesAVG!B:B,MATCH($B275,PUNT_L10gamesAVG!$I:$I,0))</f>
        <v>284</v>
      </c>
      <c r="O275" s="5">
        <f>INDEX(PUNT_L5gamesAVG!B:B,MATCH($B275,PUNT_L5gamesAVG!$I:$I,0))</f>
        <v>221</v>
      </c>
    </row>
    <row r="276" spans="1:15" x14ac:dyDescent="0.3">
      <c r="A276">
        <v>5659</v>
      </c>
      <c r="B276" t="s">
        <v>532</v>
      </c>
      <c r="C276" t="s">
        <v>723</v>
      </c>
      <c r="D276" t="s">
        <v>1092</v>
      </c>
      <c r="E276" t="s">
        <v>349</v>
      </c>
      <c r="F276" t="s">
        <v>698</v>
      </c>
      <c r="G276">
        <v>17</v>
      </c>
      <c r="H276" t="s">
        <v>699</v>
      </c>
      <c r="I276" t="s">
        <v>275</v>
      </c>
      <c r="J276" t="s">
        <v>687</v>
      </c>
      <c r="K276" t="str">
        <f>INDEX(PUNT_SeasonAVG!I:I,MATCH($B276,PUNT_SeasonAVG!$I:$I,0))</f>
        <v>Skal Labissiere</v>
      </c>
      <c r="L276" t="str">
        <f>INDEX(PUNT_SeasonAVG!K:K,MATCH($B276,PUNT_SeasonAVG!$I:$I,0))</f>
        <v>POR</v>
      </c>
      <c r="M276" s="5">
        <f>INDEX(PUNT_SeasonAVG!B:B,MATCH($B276,PUNT_SeasonAVG!$I:$I,0))</f>
        <v>308</v>
      </c>
      <c r="N276" s="5">
        <f>INDEX(PUNT_L10gamesAVG!B:B,MATCH($B276,PUNT_L10gamesAVG!$I:$I,0))</f>
        <v>285</v>
      </c>
      <c r="O276" s="5">
        <f>INDEX(PUNT_L5gamesAVG!B:B,MATCH($B276,PUNT_L5gamesAVG!$I:$I,0))</f>
        <v>301</v>
      </c>
    </row>
    <row r="277" spans="1:15" x14ac:dyDescent="0.3">
      <c r="A277">
        <v>5217</v>
      </c>
      <c r="B277" t="s">
        <v>537</v>
      </c>
      <c r="C277" t="s">
        <v>747</v>
      </c>
      <c r="D277" t="s">
        <v>961</v>
      </c>
      <c r="E277" t="s">
        <v>334</v>
      </c>
      <c r="F277" t="s">
        <v>760</v>
      </c>
      <c r="G277">
        <v>19</v>
      </c>
      <c r="H277" t="s">
        <v>274</v>
      </c>
      <c r="I277" t="s">
        <v>274</v>
      </c>
      <c r="J277" t="s">
        <v>687</v>
      </c>
      <c r="K277" t="str">
        <f>INDEX(PUNT_SeasonAVG!I:I,MATCH($B277,PUNT_SeasonAVG!$I:$I,0))</f>
        <v>Raul Neto</v>
      </c>
      <c r="L277" t="str">
        <f>INDEX(PUNT_SeasonAVG!K:K,MATCH($B277,PUNT_SeasonAVG!$I:$I,0))</f>
        <v>PHI</v>
      </c>
      <c r="M277" s="5">
        <f>INDEX(PUNT_SeasonAVG!B:B,MATCH($B277,PUNT_SeasonAVG!$I:$I,0))</f>
        <v>313</v>
      </c>
      <c r="N277" s="5">
        <f>INDEX(PUNT_L10gamesAVG!B:B,MATCH($B277,PUNT_L10gamesAVG!$I:$I,0))</f>
        <v>286</v>
      </c>
      <c r="O277" s="5">
        <f>INDEX(PUNT_L5gamesAVG!B:B,MATCH($B277,PUNT_L5gamesAVG!$I:$I,0))</f>
        <v>326</v>
      </c>
    </row>
    <row r="278" spans="1:15" x14ac:dyDescent="0.3">
      <c r="A278">
        <v>6044</v>
      </c>
      <c r="B278" t="s">
        <v>489</v>
      </c>
      <c r="C278" t="s">
        <v>689</v>
      </c>
      <c r="D278" t="s">
        <v>1281</v>
      </c>
      <c r="E278" t="s">
        <v>337</v>
      </c>
      <c r="F278" t="s">
        <v>728</v>
      </c>
      <c r="G278">
        <v>13</v>
      </c>
      <c r="H278" t="s">
        <v>274</v>
      </c>
      <c r="I278" t="s">
        <v>274</v>
      </c>
      <c r="J278" t="s">
        <v>687</v>
      </c>
      <c r="K278" t="str">
        <f>INDEX(PUNT_SeasonAVG!I:I,MATCH($B278,PUNT_SeasonAVG!$I:$I,0))</f>
        <v>Jalen Brunson</v>
      </c>
      <c r="L278" t="str">
        <f>INDEX(PUNT_SeasonAVG!K:K,MATCH($B278,PUNT_SeasonAVG!$I:$I,0))</f>
        <v>DAL</v>
      </c>
      <c r="M278" s="5">
        <f>INDEX(PUNT_SeasonAVG!B:B,MATCH($B278,PUNT_SeasonAVG!$I:$I,0))</f>
        <v>268</v>
      </c>
      <c r="N278" s="5">
        <f>INDEX(PUNT_L10gamesAVG!B:B,MATCH($B278,PUNT_L10gamesAVG!$I:$I,0))</f>
        <v>288</v>
      </c>
      <c r="O278" s="5">
        <f>INDEX(PUNT_L5gamesAVG!B:B,MATCH($B278,PUNT_L5gamesAVG!$I:$I,0))</f>
        <v>230</v>
      </c>
    </row>
    <row r="279" spans="1:15" x14ac:dyDescent="0.3">
      <c r="A279">
        <v>5356</v>
      </c>
      <c r="B279" t="s">
        <v>508</v>
      </c>
      <c r="C279" t="s">
        <v>720</v>
      </c>
      <c r="D279" t="s">
        <v>1000</v>
      </c>
      <c r="E279" t="s">
        <v>337</v>
      </c>
      <c r="F279" t="s">
        <v>728</v>
      </c>
      <c r="G279">
        <v>7</v>
      </c>
      <c r="H279" t="s">
        <v>699</v>
      </c>
      <c r="I279" t="s">
        <v>275</v>
      </c>
      <c r="J279" t="s">
        <v>796</v>
      </c>
      <c r="K279" t="str">
        <f>INDEX(PUNT_SeasonAVG!I:I,MATCH($B279,PUNT_SeasonAVG!$I:$I,0))</f>
        <v>Dwight Powell</v>
      </c>
      <c r="L279" t="str">
        <f>INDEX(PUNT_SeasonAVG!K:K,MATCH($B279,PUNT_SeasonAVG!$I:$I,0))</f>
        <v>DAL</v>
      </c>
      <c r="M279" s="5">
        <f>INDEX(PUNT_SeasonAVG!B:B,MATCH($B279,PUNT_SeasonAVG!$I:$I,0))</f>
        <v>286</v>
      </c>
      <c r="N279" s="5">
        <f>INDEX(PUNT_L10gamesAVG!B:B,MATCH($B279,PUNT_L10gamesAVG!$I:$I,0))</f>
        <v>289</v>
      </c>
      <c r="O279" s="5">
        <f>INDEX(PUNT_L5gamesAVG!B:B,MATCH($B279,PUNT_L5gamesAVG!$I:$I,0))</f>
        <v>274</v>
      </c>
    </row>
    <row r="280" spans="1:15" x14ac:dyDescent="0.3">
      <c r="A280">
        <v>4631</v>
      </c>
      <c r="B280" t="s">
        <v>525</v>
      </c>
      <c r="C280" t="s">
        <v>692</v>
      </c>
      <c r="D280" t="s">
        <v>830</v>
      </c>
      <c r="E280" t="s">
        <v>341</v>
      </c>
      <c r="F280" t="s">
        <v>831</v>
      </c>
      <c r="G280">
        <v>67</v>
      </c>
      <c r="H280" t="s">
        <v>699</v>
      </c>
      <c r="I280" t="s">
        <v>275</v>
      </c>
      <c r="J280" t="s">
        <v>687</v>
      </c>
      <c r="K280" t="str">
        <f>INDEX(PUNT_SeasonAVG!I:I,MATCH($B280,PUNT_SeasonAVG!$I:$I,0))</f>
        <v>Taj Gibson</v>
      </c>
      <c r="L280" t="str">
        <f>INDEX(PUNT_SeasonAVG!K:K,MATCH($B280,PUNT_SeasonAVG!$I:$I,0))</f>
        <v>NYK</v>
      </c>
      <c r="M280" s="5">
        <f>INDEX(PUNT_SeasonAVG!B:B,MATCH($B280,PUNT_SeasonAVG!$I:$I,0))</f>
        <v>301</v>
      </c>
      <c r="N280" s="5">
        <f>INDEX(PUNT_L10gamesAVG!B:B,MATCH($B280,PUNT_L10gamesAVG!$I:$I,0))</f>
        <v>290</v>
      </c>
      <c r="O280" s="5">
        <f>INDEX(PUNT_L5gamesAVG!B:B,MATCH($B280,PUNT_L5gamesAVG!$I:$I,0))</f>
        <v>218</v>
      </c>
    </row>
    <row r="281" spans="1:15" x14ac:dyDescent="0.3">
      <c r="A281">
        <v>6083</v>
      </c>
      <c r="B281" t="s">
        <v>509</v>
      </c>
      <c r="C281" t="s">
        <v>692</v>
      </c>
      <c r="D281" t="s">
        <v>1326</v>
      </c>
      <c r="E281" t="s">
        <v>328</v>
      </c>
      <c r="F281" t="s">
        <v>781</v>
      </c>
      <c r="G281">
        <v>1</v>
      </c>
      <c r="H281" t="s">
        <v>275</v>
      </c>
      <c r="I281" t="s">
        <v>275</v>
      </c>
      <c r="J281" t="s">
        <v>687</v>
      </c>
      <c r="K281" t="str">
        <f>INDEX(PUNT_SeasonAVG!I:I,MATCH($B281,PUNT_SeasonAVG!$I:$I,0))</f>
        <v>Theo Pinson</v>
      </c>
      <c r="L281" t="str">
        <f>INDEX(PUNT_SeasonAVG!K:K,MATCH($B281,PUNT_SeasonAVG!$I:$I,0))</f>
        <v>BKN</v>
      </c>
      <c r="M281" s="5">
        <f>INDEX(PUNT_SeasonAVG!B:B,MATCH($B281,PUNT_SeasonAVG!$I:$I,0))</f>
        <v>287</v>
      </c>
      <c r="N281" s="5">
        <f>INDEX(PUNT_L10gamesAVG!B:B,MATCH($B281,PUNT_L10gamesAVG!$I:$I,0))</f>
        <v>291</v>
      </c>
      <c r="O281" s="5">
        <f>INDEX(PUNT_L5gamesAVG!B:B,MATCH($B281,PUNT_L5gamesAVG!$I:$I,0))</f>
        <v>283</v>
      </c>
    </row>
    <row r="282" spans="1:15" x14ac:dyDescent="0.3">
      <c r="A282">
        <v>6057</v>
      </c>
      <c r="B282" t="s">
        <v>511</v>
      </c>
      <c r="C282" t="s">
        <v>720</v>
      </c>
      <c r="D282" t="s">
        <v>1290</v>
      </c>
      <c r="E282" t="s">
        <v>332</v>
      </c>
      <c r="F282" t="s">
        <v>734</v>
      </c>
      <c r="G282">
        <v>0</v>
      </c>
      <c r="H282" t="s">
        <v>274</v>
      </c>
      <c r="I282" t="s">
        <v>274</v>
      </c>
      <c r="J282" t="s">
        <v>687</v>
      </c>
      <c r="K282" t="str">
        <f>INDEX(PUNT_SeasonAVG!I:I,MATCH($B282,PUNT_SeasonAVG!$I:$I,0))</f>
        <v>De'Anthony Melton</v>
      </c>
      <c r="L282" t="str">
        <f>INDEX(PUNT_SeasonAVG!K:K,MATCH($B282,PUNT_SeasonAVG!$I:$I,0))</f>
        <v>MEM</v>
      </c>
      <c r="M282" s="5">
        <f>INDEX(PUNT_SeasonAVG!B:B,MATCH($B282,PUNT_SeasonAVG!$I:$I,0))</f>
        <v>289</v>
      </c>
      <c r="N282" s="5">
        <f>INDEX(PUNT_L10gamesAVG!B:B,MATCH($B282,PUNT_L10gamesAVG!$I:$I,0))</f>
        <v>292</v>
      </c>
      <c r="O282" s="5">
        <f>INDEX(PUNT_L5gamesAVG!B:B,MATCH($B282,PUNT_L5gamesAVG!$I:$I,0))</f>
        <v>284</v>
      </c>
    </row>
    <row r="283" spans="1:15" x14ac:dyDescent="0.3">
      <c r="A283">
        <v>6140</v>
      </c>
      <c r="B283" t="s">
        <v>513</v>
      </c>
      <c r="C283" t="s">
        <v>732</v>
      </c>
      <c r="D283" t="s">
        <v>1414</v>
      </c>
      <c r="E283" t="s">
        <v>341</v>
      </c>
      <c r="F283" t="s">
        <v>831</v>
      </c>
      <c r="G283">
        <v>14</v>
      </c>
      <c r="H283" t="s">
        <v>274</v>
      </c>
      <c r="I283" t="s">
        <v>274</v>
      </c>
      <c r="J283" t="s">
        <v>687</v>
      </c>
      <c r="K283" t="str">
        <f>INDEX(PUNT_SeasonAVG!I:I,MATCH($B283,PUNT_SeasonAVG!$I:$I,0))</f>
        <v>Allonzo Trier</v>
      </c>
      <c r="L283" t="str">
        <f>INDEX(PUNT_SeasonAVG!K:K,MATCH($B283,PUNT_SeasonAVG!$I:$I,0))</f>
        <v>NYK</v>
      </c>
      <c r="M283" s="5">
        <f>INDEX(PUNT_SeasonAVG!B:B,MATCH($B283,PUNT_SeasonAVG!$I:$I,0))</f>
        <v>291</v>
      </c>
      <c r="N283" s="5">
        <f>INDEX(PUNT_L10gamesAVG!B:B,MATCH($B283,PUNT_L10gamesAVG!$I:$I,0))</f>
        <v>293</v>
      </c>
      <c r="O283" s="5">
        <f>INDEX(PUNT_L5gamesAVG!B:B,MATCH($B283,PUNT_L5gamesAVG!$I:$I,0))</f>
        <v>272</v>
      </c>
    </row>
    <row r="284" spans="1:15" x14ac:dyDescent="0.3">
      <c r="A284">
        <v>4621</v>
      </c>
      <c r="B284" t="s">
        <v>514</v>
      </c>
      <c r="C284" t="s">
        <v>689</v>
      </c>
      <c r="D284" t="s">
        <v>701</v>
      </c>
      <c r="E284" t="s">
        <v>331</v>
      </c>
      <c r="F284" t="s">
        <v>719</v>
      </c>
      <c r="G284">
        <v>16</v>
      </c>
      <c r="H284" t="s">
        <v>275</v>
      </c>
      <c r="I284" t="s">
        <v>275</v>
      </c>
      <c r="J284" t="s">
        <v>687</v>
      </c>
      <c r="K284" t="str">
        <f>INDEX(PUNT_SeasonAVG!I:I,MATCH($B284,PUNT_SeasonAVG!$I:$I,0))</f>
        <v>James Johnson</v>
      </c>
      <c r="L284" t="str">
        <f>INDEX(PUNT_SeasonAVG!K:K,MATCH($B284,PUNT_SeasonAVG!$I:$I,0))</f>
        <v>MIA</v>
      </c>
      <c r="M284" s="5">
        <f>INDEX(PUNT_SeasonAVG!B:B,MATCH($B284,PUNT_SeasonAVG!$I:$I,0))</f>
        <v>292</v>
      </c>
      <c r="N284" s="5">
        <f>INDEX(PUNT_L10gamesAVG!B:B,MATCH($B284,PUNT_L10gamesAVG!$I:$I,0))</f>
        <v>294</v>
      </c>
      <c r="O284" s="5">
        <f>INDEX(PUNT_L5gamesAVG!B:B,MATCH($B284,PUNT_L5gamesAVG!$I:$I,0))</f>
        <v>286</v>
      </c>
    </row>
    <row r="285" spans="1:15" x14ac:dyDescent="0.3">
      <c r="A285">
        <v>3754</v>
      </c>
      <c r="B285" t="s">
        <v>516</v>
      </c>
      <c r="C285" t="s">
        <v>714</v>
      </c>
      <c r="D285" t="s">
        <v>715</v>
      </c>
      <c r="E285" t="s">
        <v>355</v>
      </c>
      <c r="F285" t="s">
        <v>716</v>
      </c>
      <c r="G285">
        <v>26</v>
      </c>
      <c r="H285" t="s">
        <v>686</v>
      </c>
      <c r="I285" t="s">
        <v>274</v>
      </c>
      <c r="J285" t="s">
        <v>687</v>
      </c>
      <c r="K285" t="str">
        <f>INDEX(PUNT_SeasonAVG!I:I,MATCH($B285,PUNT_SeasonAVG!$I:$I,0))</f>
        <v>Kyle Korver</v>
      </c>
      <c r="L285" t="str">
        <f>INDEX(PUNT_SeasonAVG!K:K,MATCH($B285,PUNT_SeasonAVG!$I:$I,0))</f>
        <v>MIL</v>
      </c>
      <c r="M285" s="5">
        <f>INDEX(PUNT_SeasonAVG!B:B,MATCH($B285,PUNT_SeasonAVG!$I:$I,0))</f>
        <v>294</v>
      </c>
      <c r="N285" s="5">
        <f>INDEX(PUNT_L10gamesAVG!B:B,MATCH($B285,PUNT_L10gamesAVG!$I:$I,0))</f>
        <v>295</v>
      </c>
      <c r="O285" s="5">
        <f>INDEX(PUNT_L5gamesAVG!B:B,MATCH($B285,PUNT_L5gamesAVG!$I:$I,0))</f>
        <v>334</v>
      </c>
    </row>
    <row r="286" spans="1:15" x14ac:dyDescent="0.3">
      <c r="A286">
        <v>4371</v>
      </c>
      <c r="B286" t="s">
        <v>535</v>
      </c>
      <c r="C286" t="s">
        <v>732</v>
      </c>
      <c r="D286" t="s">
        <v>797</v>
      </c>
      <c r="E286" t="s">
        <v>349</v>
      </c>
      <c r="F286" t="s">
        <v>698</v>
      </c>
      <c r="G286">
        <v>43</v>
      </c>
      <c r="H286" t="s">
        <v>275</v>
      </c>
      <c r="I286" t="s">
        <v>275</v>
      </c>
      <c r="J286" t="s">
        <v>687</v>
      </c>
      <c r="K286" t="str">
        <f>INDEX(PUNT_SeasonAVG!I:I,MATCH($B286,PUNT_SeasonAVG!$I:$I,0))</f>
        <v>Anthony Tolliver</v>
      </c>
      <c r="L286" t="str">
        <f>INDEX(PUNT_SeasonAVG!K:K,MATCH($B286,PUNT_SeasonAVG!$I:$I,0))</f>
        <v>POR</v>
      </c>
      <c r="M286" s="5">
        <f>INDEX(PUNT_SeasonAVG!B:B,MATCH($B286,PUNT_SeasonAVG!$I:$I,0))</f>
        <v>311</v>
      </c>
      <c r="N286" s="5">
        <f>INDEX(PUNT_L10gamesAVG!B:B,MATCH($B286,PUNT_L10gamesAVG!$I:$I,0))</f>
        <v>297</v>
      </c>
      <c r="O286" s="5">
        <f>INDEX(PUNT_L5gamesAVG!B:B,MATCH($B286,PUNT_L5gamesAVG!$I:$I,0))</f>
        <v>310</v>
      </c>
    </row>
    <row r="287" spans="1:15" x14ac:dyDescent="0.3">
      <c r="A287">
        <v>6280</v>
      </c>
      <c r="B287" t="s">
        <v>506</v>
      </c>
      <c r="C287" t="s">
        <v>692</v>
      </c>
      <c r="D287" t="s">
        <v>856</v>
      </c>
      <c r="E287" t="s">
        <v>313</v>
      </c>
      <c r="F287" t="s">
        <v>774</v>
      </c>
      <c r="G287">
        <v>0</v>
      </c>
      <c r="H287" t="s">
        <v>274</v>
      </c>
      <c r="I287" t="s">
        <v>274</v>
      </c>
      <c r="J287" t="s">
        <v>687</v>
      </c>
      <c r="K287" t="str">
        <f>INDEX(PUNT_SeasonAVG!I:I,MATCH($B287,PUNT_SeasonAVG!$I:$I,0))</f>
        <v>Terence Davis</v>
      </c>
      <c r="L287" t="str">
        <f>INDEX(PUNT_SeasonAVG!K:K,MATCH($B287,PUNT_SeasonAVG!$I:$I,0))</f>
        <v>TOR</v>
      </c>
      <c r="M287" s="5">
        <f>INDEX(PUNT_SeasonAVG!B:B,MATCH($B287,PUNT_SeasonAVG!$I:$I,0))</f>
        <v>284</v>
      </c>
      <c r="N287" s="5">
        <f>INDEX(PUNT_L10gamesAVG!B:B,MATCH($B287,PUNT_L10gamesAVG!$I:$I,0))</f>
        <v>298</v>
      </c>
      <c r="O287" s="5">
        <f>INDEX(PUNT_L5gamesAVG!B:B,MATCH($B287,PUNT_L5gamesAVG!$I:$I,0))</f>
        <v>210</v>
      </c>
    </row>
    <row r="288" spans="1:15" x14ac:dyDescent="0.3">
      <c r="A288">
        <v>5156</v>
      </c>
      <c r="B288" t="s">
        <v>493</v>
      </c>
      <c r="C288" t="s">
        <v>732</v>
      </c>
      <c r="D288" t="s">
        <v>937</v>
      </c>
      <c r="E288" t="s">
        <v>352</v>
      </c>
      <c r="F288" t="s">
        <v>685</v>
      </c>
      <c r="G288">
        <v>25</v>
      </c>
      <c r="H288" t="s">
        <v>699</v>
      </c>
      <c r="I288" t="s">
        <v>275</v>
      </c>
      <c r="J288" t="s">
        <v>687</v>
      </c>
      <c r="K288" t="str">
        <f>INDEX(PUNT_SeasonAVG!I:I,MATCH($B288,PUNT_SeasonAVG!$I:$I,0))</f>
        <v>Alex Len</v>
      </c>
      <c r="L288" t="str">
        <f>INDEX(PUNT_SeasonAVG!K:K,MATCH($B288,PUNT_SeasonAVG!$I:$I,0))</f>
        <v>ATL</v>
      </c>
      <c r="M288" s="5">
        <f>INDEX(PUNT_SeasonAVG!B:B,MATCH($B288,PUNT_SeasonAVG!$I:$I,0))</f>
        <v>272</v>
      </c>
      <c r="N288" s="5">
        <f>INDEX(PUNT_L10gamesAVG!B:B,MATCH($B288,PUNT_L10gamesAVG!$I:$I,0))</f>
        <v>299</v>
      </c>
      <c r="O288" s="5">
        <f>INDEX(PUNT_L5gamesAVG!B:B,MATCH($B288,PUNT_L5gamesAVG!$I:$I,0))</f>
        <v>341</v>
      </c>
    </row>
    <row r="289" spans="1:15" x14ac:dyDescent="0.3">
      <c r="A289">
        <v>4906</v>
      </c>
      <c r="B289" t="s">
        <v>522</v>
      </c>
      <c r="C289" t="s">
        <v>747</v>
      </c>
      <c r="D289" t="s">
        <v>889</v>
      </c>
      <c r="E289" t="s">
        <v>323</v>
      </c>
      <c r="F289" t="s">
        <v>702</v>
      </c>
      <c r="G289">
        <v>1</v>
      </c>
      <c r="H289" t="s">
        <v>274</v>
      </c>
      <c r="I289" t="s">
        <v>274</v>
      </c>
      <c r="J289" t="s">
        <v>687</v>
      </c>
      <c r="K289" t="str">
        <f>INDEX(PUNT_SeasonAVG!I:I,MATCH($B289,PUNT_SeasonAVG!$I:$I,0))</f>
        <v>Reggie Jackson</v>
      </c>
      <c r="L289" t="str">
        <f>INDEX(PUNT_SeasonAVG!K:K,MATCH($B289,PUNT_SeasonAVG!$I:$I,0))</f>
        <v>DET</v>
      </c>
      <c r="M289" s="5">
        <f>INDEX(PUNT_SeasonAVG!B:B,MATCH($B289,PUNT_SeasonAVG!$I:$I,0))</f>
        <v>299</v>
      </c>
      <c r="N289" s="5">
        <f>INDEX(PUNT_L10gamesAVG!B:B,MATCH($B289,PUNT_L10gamesAVG!$I:$I,0))</f>
        <v>300</v>
      </c>
      <c r="O289" s="5">
        <f>INDEX(PUNT_L5gamesAVG!B:B,MATCH($B289,PUNT_L5gamesAVG!$I:$I,0))</f>
        <v>290</v>
      </c>
    </row>
    <row r="290" spans="1:15" x14ac:dyDescent="0.3">
      <c r="A290">
        <v>4694</v>
      </c>
      <c r="B290" t="s">
        <v>471</v>
      </c>
      <c r="C290" t="s">
        <v>795</v>
      </c>
      <c r="D290" t="s">
        <v>843</v>
      </c>
      <c r="E290" t="s">
        <v>355</v>
      </c>
      <c r="F290" t="s">
        <v>716</v>
      </c>
      <c r="G290">
        <v>9</v>
      </c>
      <c r="H290" t="s">
        <v>686</v>
      </c>
      <c r="I290" t="s">
        <v>274</v>
      </c>
      <c r="J290" t="s">
        <v>687</v>
      </c>
      <c r="K290" t="str">
        <f>INDEX(PUNT_SeasonAVG!I:I,MATCH($B290,PUNT_SeasonAVG!$I:$I,0))</f>
        <v>Wesley Matthews</v>
      </c>
      <c r="L290" t="str">
        <f>INDEX(PUNT_SeasonAVG!K:K,MATCH($B290,PUNT_SeasonAVG!$I:$I,0))</f>
        <v>MIL</v>
      </c>
      <c r="M290" s="5">
        <f>INDEX(PUNT_SeasonAVG!B:B,MATCH($B290,PUNT_SeasonAVG!$I:$I,0))</f>
        <v>250</v>
      </c>
      <c r="N290" s="5">
        <f>INDEX(PUNT_L10gamesAVG!B:B,MATCH($B290,PUNT_L10gamesAVG!$I:$I,0))</f>
        <v>301</v>
      </c>
      <c r="O290" s="5">
        <f>INDEX(PUNT_L5gamesAVG!B:B,MATCH($B290,PUNT_L5gamesAVG!$I:$I,0))</f>
        <v>320</v>
      </c>
    </row>
    <row r="291" spans="1:15" x14ac:dyDescent="0.3">
      <c r="A291">
        <v>6258</v>
      </c>
      <c r="B291" t="s">
        <v>524</v>
      </c>
      <c r="C291" t="s">
        <v>45</v>
      </c>
      <c r="D291" t="s">
        <v>1541</v>
      </c>
      <c r="E291" t="s">
        <v>331</v>
      </c>
      <c r="F291" t="s">
        <v>719</v>
      </c>
      <c r="G291">
        <v>30</v>
      </c>
      <c r="H291" t="s">
        <v>274</v>
      </c>
      <c r="I291" t="s">
        <v>274</v>
      </c>
      <c r="J291" t="s">
        <v>687</v>
      </c>
      <c r="K291" t="str">
        <f>INDEX(PUNT_SeasonAVG!I:I,MATCH($B291,PUNT_SeasonAVG!$I:$I,0))</f>
        <v>Chris Silva</v>
      </c>
      <c r="L291" t="str">
        <f>INDEX(PUNT_SeasonAVG!K:K,MATCH($B291,PUNT_SeasonAVG!$I:$I,0))</f>
        <v>MIA</v>
      </c>
      <c r="M291" s="5">
        <f>INDEX(PUNT_SeasonAVG!B:B,MATCH($B291,PUNT_SeasonAVG!$I:$I,0))</f>
        <v>300</v>
      </c>
      <c r="N291" s="5">
        <f>INDEX(PUNT_L10gamesAVG!B:B,MATCH($B291,PUNT_L10gamesAVG!$I:$I,0))</f>
        <v>302</v>
      </c>
      <c r="O291" s="5">
        <f>INDEX(PUNT_L5gamesAVG!B:B,MATCH($B291,PUNT_L5gamesAVG!$I:$I,0))</f>
        <v>335</v>
      </c>
    </row>
    <row r="292" spans="1:15" x14ac:dyDescent="0.3">
      <c r="A292">
        <v>5640</v>
      </c>
      <c r="B292" t="s">
        <v>507</v>
      </c>
      <c r="C292" t="s">
        <v>689</v>
      </c>
      <c r="D292" t="s">
        <v>1074</v>
      </c>
      <c r="E292" t="s">
        <v>340</v>
      </c>
      <c r="F292" t="s">
        <v>766</v>
      </c>
      <c r="G292">
        <v>25</v>
      </c>
      <c r="H292" t="s">
        <v>45</v>
      </c>
      <c r="I292" t="s">
        <v>45</v>
      </c>
      <c r="J292" t="s">
        <v>687</v>
      </c>
      <c r="K292" t="str">
        <f>INDEX(PUNT_SeasonAVG!I:I,MATCH($B292,PUNT_SeasonAVG!$I:$I,0))</f>
        <v>Jakob Poeltl</v>
      </c>
      <c r="L292" t="str">
        <f>INDEX(PUNT_SeasonAVG!K:K,MATCH($B292,PUNT_SeasonAVG!$I:$I,0))</f>
        <v>SAS</v>
      </c>
      <c r="M292" s="5">
        <f>INDEX(PUNT_SeasonAVG!B:B,MATCH($B292,PUNT_SeasonAVG!$I:$I,0))</f>
        <v>285</v>
      </c>
      <c r="N292" s="5">
        <f>INDEX(PUNT_L10gamesAVG!B:B,MATCH($B292,PUNT_L10gamesAVG!$I:$I,0))</f>
        <v>303</v>
      </c>
      <c r="O292" s="5">
        <f>INDEX(PUNT_L5gamesAVG!B:B,MATCH($B292,PUNT_L5gamesAVG!$I:$I,0))</f>
        <v>280</v>
      </c>
    </row>
    <row r="293" spans="1:15" x14ac:dyDescent="0.3">
      <c r="A293">
        <v>6033</v>
      </c>
      <c r="B293" t="s">
        <v>527</v>
      </c>
      <c r="C293" t="s">
        <v>45</v>
      </c>
      <c r="D293" t="s">
        <v>1272</v>
      </c>
      <c r="E293" t="s">
        <v>320</v>
      </c>
      <c r="F293" t="s">
        <v>710</v>
      </c>
      <c r="G293">
        <v>15</v>
      </c>
      <c r="H293" t="s">
        <v>686</v>
      </c>
      <c r="I293" t="s">
        <v>274</v>
      </c>
      <c r="J293" t="s">
        <v>687</v>
      </c>
      <c r="K293" t="str">
        <f>INDEX(PUNT_SeasonAVG!I:I,MATCH($B293,PUNT_SeasonAVG!$I:$I,0))</f>
        <v>Chandler Hutchison</v>
      </c>
      <c r="L293" t="str">
        <f>INDEX(PUNT_SeasonAVG!K:K,MATCH($B293,PUNT_SeasonAVG!$I:$I,0))</f>
        <v>CHI</v>
      </c>
      <c r="M293" s="5">
        <f>INDEX(PUNT_SeasonAVG!B:B,MATCH($B293,PUNT_SeasonAVG!$I:$I,0))</f>
        <v>303</v>
      </c>
      <c r="N293" s="5">
        <f>INDEX(PUNT_L10gamesAVG!B:B,MATCH($B293,PUNT_L10gamesAVG!$I:$I,0))</f>
        <v>304</v>
      </c>
      <c r="O293" s="5">
        <f>INDEX(PUNT_L5gamesAVG!B:B,MATCH($B293,PUNT_L5gamesAVG!$I:$I,0))</f>
        <v>245</v>
      </c>
    </row>
    <row r="294" spans="1:15" x14ac:dyDescent="0.3">
      <c r="A294">
        <v>5524</v>
      </c>
      <c r="B294" t="s">
        <v>528</v>
      </c>
      <c r="C294" t="s">
        <v>807</v>
      </c>
      <c r="D294" t="s">
        <v>1051</v>
      </c>
      <c r="E294" t="s">
        <v>337</v>
      </c>
      <c r="F294" t="s">
        <v>728</v>
      </c>
      <c r="G294">
        <v>51</v>
      </c>
      <c r="H294" t="s">
        <v>45</v>
      </c>
      <c r="I294" t="s">
        <v>45</v>
      </c>
      <c r="J294" t="s">
        <v>687</v>
      </c>
      <c r="K294" t="str">
        <f>INDEX(PUNT_SeasonAVG!I:I,MATCH($B294,PUNT_SeasonAVG!$I:$I,0))</f>
        <v>Boban Marjanovic</v>
      </c>
      <c r="L294" t="str">
        <f>INDEX(PUNT_SeasonAVG!K:K,MATCH($B294,PUNT_SeasonAVG!$I:$I,0))</f>
        <v>DAL</v>
      </c>
      <c r="M294" s="5">
        <f>INDEX(PUNT_SeasonAVG!B:B,MATCH($B294,PUNT_SeasonAVG!$I:$I,0))</f>
        <v>304</v>
      </c>
      <c r="N294" s="5">
        <f>INDEX(PUNT_L10gamesAVG!B:B,MATCH($B294,PUNT_L10gamesAVG!$I:$I,0))</f>
        <v>305</v>
      </c>
      <c r="O294" s="5">
        <f>INDEX(PUNT_L5gamesAVG!B:B,MATCH($B294,PUNT_L5gamesAVG!$I:$I,0))</f>
        <v>293</v>
      </c>
    </row>
    <row r="295" spans="1:15" x14ac:dyDescent="0.3">
      <c r="A295">
        <v>4889</v>
      </c>
      <c r="B295" t="s">
        <v>530</v>
      </c>
      <c r="C295" t="s">
        <v>807</v>
      </c>
      <c r="D295" t="s">
        <v>876</v>
      </c>
      <c r="E295" t="s">
        <v>326</v>
      </c>
      <c r="F295" t="s">
        <v>737</v>
      </c>
      <c r="G295">
        <v>20</v>
      </c>
      <c r="H295" t="s">
        <v>274</v>
      </c>
      <c r="I295" t="s">
        <v>274</v>
      </c>
      <c r="J295" t="s">
        <v>687</v>
      </c>
      <c r="K295" t="str">
        <f>INDEX(PUNT_SeasonAVG!I:I,MATCH($B295,PUNT_SeasonAVG!$I:$I,0))</f>
        <v>Brandon Knight</v>
      </c>
      <c r="L295" t="str">
        <f>INDEX(PUNT_SeasonAVG!K:K,MATCH($B295,PUNT_SeasonAVG!$I:$I,0))</f>
        <v>CLE</v>
      </c>
      <c r="M295" s="5">
        <f>INDEX(PUNT_SeasonAVG!B:B,MATCH($B295,PUNT_SeasonAVG!$I:$I,0))</f>
        <v>306</v>
      </c>
      <c r="N295" s="5">
        <f>INDEX(PUNT_L10gamesAVG!B:B,MATCH($B295,PUNT_L10gamesAVG!$I:$I,0))</f>
        <v>306</v>
      </c>
      <c r="O295" s="5">
        <f>INDEX(PUNT_L5gamesAVG!B:B,MATCH($B295,PUNT_L5gamesAVG!$I:$I,0))</f>
        <v>295</v>
      </c>
    </row>
    <row r="296" spans="1:15" x14ac:dyDescent="0.3">
      <c r="A296">
        <v>6211</v>
      </c>
      <c r="B296" t="s">
        <v>540</v>
      </c>
      <c r="C296" t="s">
        <v>720</v>
      </c>
      <c r="D296" t="s">
        <v>1476</v>
      </c>
      <c r="E296" t="s">
        <v>344</v>
      </c>
      <c r="F296" t="s">
        <v>98</v>
      </c>
      <c r="G296">
        <v>7</v>
      </c>
      <c r="H296" t="s">
        <v>275</v>
      </c>
      <c r="I296" t="s">
        <v>275</v>
      </c>
      <c r="J296" t="s">
        <v>687</v>
      </c>
      <c r="K296" t="str">
        <f>INDEX(PUNT_SeasonAVG!I:I,MATCH($B296,PUNT_SeasonAVG!$I:$I,0))</f>
        <v>Darius Bazley</v>
      </c>
      <c r="L296" t="str">
        <f>INDEX(PUNT_SeasonAVG!K:K,MATCH($B296,PUNT_SeasonAVG!$I:$I,0))</f>
        <v>OKC</v>
      </c>
      <c r="M296" s="5">
        <f>INDEX(PUNT_SeasonAVG!B:B,MATCH($B296,PUNT_SeasonAVG!$I:$I,0))</f>
        <v>316</v>
      </c>
      <c r="N296" s="5">
        <f>INDEX(PUNT_L10gamesAVG!B:B,MATCH($B296,PUNT_L10gamesAVG!$I:$I,0))</f>
        <v>307</v>
      </c>
      <c r="O296" s="5">
        <f>INDEX(PUNT_L5gamesAVG!B:B,MATCH($B296,PUNT_L5gamesAVG!$I:$I,0))</f>
        <v>365</v>
      </c>
    </row>
    <row r="297" spans="1:15" x14ac:dyDescent="0.3">
      <c r="A297">
        <v>5077</v>
      </c>
      <c r="B297" t="s">
        <v>519</v>
      </c>
      <c r="C297" t="s">
        <v>742</v>
      </c>
      <c r="D297" t="s">
        <v>924</v>
      </c>
      <c r="E297" t="s">
        <v>334</v>
      </c>
      <c r="F297" t="s">
        <v>760</v>
      </c>
      <c r="G297">
        <v>1</v>
      </c>
      <c r="H297" t="s">
        <v>275</v>
      </c>
      <c r="I297" t="s">
        <v>275</v>
      </c>
      <c r="J297" t="s">
        <v>687</v>
      </c>
      <c r="K297" t="str">
        <f>INDEX(PUNT_SeasonAVG!I:I,MATCH($B297,PUNT_SeasonAVG!$I:$I,0))</f>
        <v>Mike Scott</v>
      </c>
      <c r="L297" t="str">
        <f>INDEX(PUNT_SeasonAVG!K:K,MATCH($B297,PUNT_SeasonAVG!$I:$I,0))</f>
        <v>PHI</v>
      </c>
      <c r="M297" s="5">
        <f>INDEX(PUNT_SeasonAVG!B:B,MATCH($B297,PUNT_SeasonAVG!$I:$I,0))</f>
        <v>296</v>
      </c>
      <c r="N297" s="5">
        <f>INDEX(PUNT_L10gamesAVG!B:B,MATCH($B297,PUNT_L10gamesAVG!$I:$I,0))</f>
        <v>308</v>
      </c>
      <c r="O297" s="5">
        <f>INDEX(PUNT_L5gamesAVG!B:B,MATCH($B297,PUNT_L5gamesAVG!$I:$I,0))</f>
        <v>291</v>
      </c>
    </row>
    <row r="298" spans="1:15" x14ac:dyDescent="0.3">
      <c r="A298">
        <v>6347</v>
      </c>
      <c r="B298" t="s">
        <v>519</v>
      </c>
      <c r="C298" t="s">
        <v>742</v>
      </c>
      <c r="D298" t="s">
        <v>924</v>
      </c>
      <c r="E298" t="s">
        <v>343</v>
      </c>
      <c r="F298" t="s">
        <v>784</v>
      </c>
      <c r="G298">
        <v>74</v>
      </c>
      <c r="H298" t="s">
        <v>274</v>
      </c>
      <c r="I298" t="s">
        <v>274</v>
      </c>
      <c r="J298" t="s">
        <v>687</v>
      </c>
      <c r="K298" t="str">
        <f>INDEX(PUNT_SeasonAVG!I:I,MATCH($B298,PUNT_SeasonAVG!$I:$I,0))</f>
        <v>Mike Scott</v>
      </c>
      <c r="L298" t="str">
        <f>INDEX(PUNT_SeasonAVG!K:K,MATCH($B298,PUNT_SeasonAVG!$I:$I,0))</f>
        <v>PHI</v>
      </c>
      <c r="M298" s="5">
        <f>INDEX(PUNT_SeasonAVG!B:B,MATCH($B298,PUNT_SeasonAVG!$I:$I,0))</f>
        <v>296</v>
      </c>
      <c r="N298" s="5">
        <f>INDEX(PUNT_L10gamesAVG!B:B,MATCH($B298,PUNT_L10gamesAVG!$I:$I,0))</f>
        <v>308</v>
      </c>
      <c r="O298" s="5">
        <f>INDEX(PUNT_L5gamesAVG!B:B,MATCH($B298,PUNT_L5gamesAVG!$I:$I,0))</f>
        <v>291</v>
      </c>
    </row>
    <row r="299" spans="1:15" x14ac:dyDescent="0.3">
      <c r="A299">
        <v>4141</v>
      </c>
      <c r="B299" t="s">
        <v>539</v>
      </c>
      <c r="C299" t="s">
        <v>692</v>
      </c>
      <c r="D299" t="s">
        <v>771</v>
      </c>
      <c r="E299" t="s">
        <v>354</v>
      </c>
      <c r="F299" t="s">
        <v>694</v>
      </c>
      <c r="G299">
        <v>18</v>
      </c>
      <c r="H299" t="s">
        <v>686</v>
      </c>
      <c r="I299" t="s">
        <v>274</v>
      </c>
      <c r="J299" t="s">
        <v>687</v>
      </c>
      <c r="K299" t="str">
        <f>INDEX(PUNT_SeasonAVG!I:I,MATCH($B299,PUNT_SeasonAVG!$I:$I,0))</f>
        <v>Thabo Sefolosha</v>
      </c>
      <c r="L299" t="str">
        <f>INDEX(PUNT_SeasonAVG!K:K,MATCH($B299,PUNT_SeasonAVG!$I:$I,0))</f>
        <v>HOU</v>
      </c>
      <c r="M299" s="5">
        <f>INDEX(PUNT_SeasonAVG!B:B,MATCH($B299,PUNT_SeasonAVG!$I:$I,0))</f>
        <v>315</v>
      </c>
      <c r="N299" s="5">
        <f>INDEX(PUNT_L10gamesAVG!B:B,MATCH($B299,PUNT_L10gamesAVG!$I:$I,0))</f>
        <v>309</v>
      </c>
      <c r="O299" s="5">
        <f>INDEX(PUNT_L5gamesAVG!B:B,MATCH($B299,PUNT_L5gamesAVG!$I:$I,0))</f>
        <v>321</v>
      </c>
    </row>
    <row r="300" spans="1:15" x14ac:dyDescent="0.3">
      <c r="A300">
        <v>6224</v>
      </c>
      <c r="B300" t="s">
        <v>533</v>
      </c>
      <c r="C300" t="s">
        <v>45</v>
      </c>
      <c r="D300" t="s">
        <v>1038</v>
      </c>
      <c r="E300" t="s">
        <v>319</v>
      </c>
      <c r="F300" t="s">
        <v>744</v>
      </c>
      <c r="G300">
        <v>11</v>
      </c>
      <c r="H300" t="s">
        <v>275</v>
      </c>
      <c r="I300" t="s">
        <v>275</v>
      </c>
      <c r="J300" t="s">
        <v>687</v>
      </c>
      <c r="K300" t="str">
        <f>INDEX(PUNT_SeasonAVG!I:I,MATCH($B300,PUNT_SeasonAVG!$I:$I,0))</f>
        <v>Cody Martin</v>
      </c>
      <c r="L300" t="str">
        <f>INDEX(PUNT_SeasonAVG!K:K,MATCH($B300,PUNT_SeasonAVG!$I:$I,0))</f>
        <v>CHA</v>
      </c>
      <c r="M300" s="5">
        <f>INDEX(PUNT_SeasonAVG!B:B,MATCH($B300,PUNT_SeasonAVG!$I:$I,0))</f>
        <v>309</v>
      </c>
      <c r="N300" s="5">
        <f>INDEX(PUNT_L10gamesAVG!B:B,MATCH($B300,PUNT_L10gamesAVG!$I:$I,0))</f>
        <v>310</v>
      </c>
      <c r="O300" s="5">
        <f>INDEX(PUNT_L5gamesAVG!B:B,MATCH($B300,PUNT_L5gamesAVG!$I:$I,0))</f>
        <v>297</v>
      </c>
    </row>
    <row r="301" spans="1:15" x14ac:dyDescent="0.3">
      <c r="A301">
        <v>6017</v>
      </c>
      <c r="B301" t="s">
        <v>521</v>
      </c>
      <c r="C301" t="s">
        <v>742</v>
      </c>
      <c r="D301" t="s">
        <v>1260</v>
      </c>
      <c r="E301" t="s">
        <v>325</v>
      </c>
      <c r="F301" t="s">
        <v>806</v>
      </c>
      <c r="G301">
        <v>5</v>
      </c>
      <c r="H301" t="s">
        <v>45</v>
      </c>
      <c r="I301" t="s">
        <v>45</v>
      </c>
      <c r="J301" t="s">
        <v>687</v>
      </c>
      <c r="K301" t="str">
        <f>INDEX(PUNT_SeasonAVG!I:I,MATCH($B301,PUNT_SeasonAVG!$I:$I,0))</f>
        <v>Mohamed Bamba</v>
      </c>
      <c r="L301" t="str">
        <f>INDEX(PUNT_SeasonAVG!K:K,MATCH($B301,PUNT_SeasonAVG!$I:$I,0))</f>
        <v>ORL</v>
      </c>
      <c r="M301" s="5">
        <f>INDEX(PUNT_SeasonAVG!B:B,MATCH($B301,PUNT_SeasonAVG!$I:$I,0))</f>
        <v>298</v>
      </c>
      <c r="N301" s="5">
        <f>INDEX(PUNT_L10gamesAVG!B:B,MATCH($B301,PUNT_L10gamesAVG!$I:$I,0))</f>
        <v>311</v>
      </c>
      <c r="O301" s="5">
        <f>INDEX(PUNT_L5gamesAVG!B:B,MATCH($B301,PUNT_L5gamesAVG!$I:$I,0))</f>
        <v>279</v>
      </c>
    </row>
    <row r="302" spans="1:15" x14ac:dyDescent="0.3">
      <c r="A302">
        <v>5695</v>
      </c>
      <c r="B302" t="s">
        <v>526</v>
      </c>
      <c r="C302" t="s">
        <v>747</v>
      </c>
      <c r="D302" t="s">
        <v>1114</v>
      </c>
      <c r="E302" t="s">
        <v>320</v>
      </c>
      <c r="F302" t="s">
        <v>710</v>
      </c>
      <c r="G302">
        <v>51</v>
      </c>
      <c r="H302" t="s">
        <v>274</v>
      </c>
      <c r="I302" t="s">
        <v>274</v>
      </c>
      <c r="J302" t="s">
        <v>687</v>
      </c>
      <c r="K302" t="str">
        <f>INDEX(PUNT_SeasonAVG!I:I,MATCH($B302,PUNT_SeasonAVG!$I:$I,0))</f>
        <v>Ryan Arcidiacono</v>
      </c>
      <c r="L302" t="str">
        <f>INDEX(PUNT_SeasonAVG!K:K,MATCH($B302,PUNT_SeasonAVG!$I:$I,0))</f>
        <v>CHI</v>
      </c>
      <c r="M302" s="5">
        <f>INDEX(PUNT_SeasonAVG!B:B,MATCH($B302,PUNT_SeasonAVG!$I:$I,0))</f>
        <v>302</v>
      </c>
      <c r="N302" s="5">
        <f>INDEX(PUNT_L10gamesAVG!B:B,MATCH($B302,PUNT_L10gamesAVG!$I:$I,0))</f>
        <v>312</v>
      </c>
      <c r="O302" s="5">
        <f>INDEX(PUNT_L5gamesAVG!B:B,MATCH($B302,PUNT_L5gamesAVG!$I:$I,0))</f>
        <v>278</v>
      </c>
    </row>
    <row r="303" spans="1:15" x14ac:dyDescent="0.3">
      <c r="A303">
        <v>6024</v>
      </c>
      <c r="B303" t="s">
        <v>536</v>
      </c>
      <c r="C303" t="s">
        <v>689</v>
      </c>
      <c r="D303" t="s">
        <v>1216</v>
      </c>
      <c r="E303" t="s">
        <v>758</v>
      </c>
      <c r="F303" t="s">
        <v>35</v>
      </c>
      <c r="G303">
        <v>1</v>
      </c>
      <c r="H303" t="s">
        <v>274</v>
      </c>
      <c r="I303" t="s">
        <v>274</v>
      </c>
      <c r="J303" t="s">
        <v>687</v>
      </c>
      <c r="K303" t="str">
        <f>INDEX(PUNT_SeasonAVG!I:I,MATCH($B303,PUNT_SeasonAVG!$I:$I,0))</f>
        <v>Jerome Robinson</v>
      </c>
      <c r="L303" t="str">
        <f>INDEX(PUNT_SeasonAVG!K:K,MATCH($B303,PUNT_SeasonAVG!$I:$I,0))</f>
        <v>LAC</v>
      </c>
      <c r="M303" s="5">
        <f>INDEX(PUNT_SeasonAVG!B:B,MATCH($B303,PUNT_SeasonAVG!$I:$I,0))</f>
        <v>312</v>
      </c>
      <c r="N303" s="5">
        <f>INDEX(PUNT_L10gamesAVG!B:B,MATCH($B303,PUNT_L10gamesAVG!$I:$I,0))</f>
        <v>313</v>
      </c>
      <c r="O303" s="5">
        <f>INDEX(PUNT_L5gamesAVG!B:B,MATCH($B303,PUNT_L5gamesAVG!$I:$I,0))</f>
        <v>233</v>
      </c>
    </row>
    <row r="304" spans="1:15" x14ac:dyDescent="0.3">
      <c r="A304">
        <v>6040</v>
      </c>
      <c r="B304" t="s">
        <v>538</v>
      </c>
      <c r="C304" t="s">
        <v>720</v>
      </c>
      <c r="D304" t="s">
        <v>1278</v>
      </c>
      <c r="E304" t="s">
        <v>328</v>
      </c>
      <c r="F304" t="s">
        <v>781</v>
      </c>
      <c r="G304">
        <v>13</v>
      </c>
      <c r="H304" t="s">
        <v>275</v>
      </c>
      <c r="I304" t="s">
        <v>275</v>
      </c>
      <c r="J304" t="s">
        <v>687</v>
      </c>
      <c r="K304" t="str">
        <f>INDEX(PUNT_SeasonAVG!I:I,MATCH($B304,PUNT_SeasonAVG!$I:$I,0))</f>
        <v>Dzanan Musa</v>
      </c>
      <c r="L304" t="str">
        <f>INDEX(PUNT_SeasonAVG!K:K,MATCH($B304,PUNT_SeasonAVG!$I:$I,0))</f>
        <v>BKN</v>
      </c>
      <c r="M304" s="5">
        <f>INDEX(PUNT_SeasonAVG!B:B,MATCH($B304,PUNT_SeasonAVG!$I:$I,0))</f>
        <v>314</v>
      </c>
      <c r="N304" s="5">
        <f>INDEX(PUNT_L10gamesAVG!B:B,MATCH($B304,PUNT_L10gamesAVG!$I:$I,0))</f>
        <v>314</v>
      </c>
      <c r="O304" s="5">
        <f>INDEX(PUNT_L5gamesAVG!B:B,MATCH($B304,PUNT_L5gamesAVG!$I:$I,0))</f>
        <v>253</v>
      </c>
    </row>
    <row r="305" spans="1:15" x14ac:dyDescent="0.3">
      <c r="A305">
        <v>6221</v>
      </c>
      <c r="B305" t="s">
        <v>551</v>
      </c>
      <c r="C305" t="s">
        <v>45</v>
      </c>
      <c r="D305" t="s">
        <v>1298</v>
      </c>
      <c r="E305" t="s">
        <v>335</v>
      </c>
      <c r="F305" t="s">
        <v>854</v>
      </c>
      <c r="G305">
        <v>4</v>
      </c>
      <c r="H305" t="s">
        <v>274</v>
      </c>
      <c r="I305" t="s">
        <v>274</v>
      </c>
      <c r="J305" t="s">
        <v>687</v>
      </c>
      <c r="K305" t="str">
        <f>INDEX(PUNT_SeasonAVG!I:I,MATCH($B305,PUNT_SeasonAVG!$I:$I,0))</f>
        <v>Carsen Edwards</v>
      </c>
      <c r="L305" t="str">
        <f>INDEX(PUNT_SeasonAVG!K:K,MATCH($B305,PUNT_SeasonAVG!$I:$I,0))</f>
        <v>BOS</v>
      </c>
      <c r="M305" s="5">
        <f>INDEX(PUNT_SeasonAVG!B:B,MATCH($B305,PUNT_SeasonAVG!$I:$I,0))</f>
        <v>326</v>
      </c>
      <c r="N305" s="5">
        <f>INDEX(PUNT_L10gamesAVG!B:B,MATCH($B305,PUNT_L10gamesAVG!$I:$I,0))</f>
        <v>315</v>
      </c>
      <c r="O305" s="5">
        <f>INDEX(PUNT_L5gamesAVG!B:B,MATCH($B305,PUNT_L5gamesAVG!$I:$I,0))</f>
        <v>305</v>
      </c>
    </row>
    <row r="306" spans="1:15" x14ac:dyDescent="0.3">
      <c r="A306">
        <v>5083</v>
      </c>
      <c r="B306" t="s">
        <v>550</v>
      </c>
      <c r="C306" t="s">
        <v>714</v>
      </c>
      <c r="D306" t="s">
        <v>927</v>
      </c>
      <c r="E306" t="s">
        <v>334</v>
      </c>
      <c r="F306" t="s">
        <v>760</v>
      </c>
      <c r="G306">
        <v>9</v>
      </c>
      <c r="H306" t="s">
        <v>699</v>
      </c>
      <c r="I306" t="s">
        <v>275</v>
      </c>
      <c r="J306" t="s">
        <v>687</v>
      </c>
      <c r="K306" t="str">
        <f>INDEX(PUNT_SeasonAVG!I:I,MATCH($B306,PUNT_SeasonAVG!$I:$I,0))</f>
        <v>Kyle O'Quinn</v>
      </c>
      <c r="L306" t="str">
        <f>INDEX(PUNT_SeasonAVG!K:K,MATCH($B306,PUNT_SeasonAVG!$I:$I,0))</f>
        <v>PHI</v>
      </c>
      <c r="M306" s="5">
        <f>INDEX(PUNT_SeasonAVG!B:B,MATCH($B306,PUNT_SeasonAVG!$I:$I,0))</f>
        <v>325</v>
      </c>
      <c r="N306" s="5">
        <f>INDEX(PUNT_L10gamesAVG!B:B,MATCH($B306,PUNT_L10gamesAVG!$I:$I,0))</f>
        <v>316</v>
      </c>
      <c r="O306" s="5">
        <f>INDEX(PUNT_L5gamesAVG!B:B,MATCH($B306,PUNT_L5gamesAVG!$I:$I,0))</f>
        <v>289</v>
      </c>
    </row>
    <row r="307" spans="1:15" x14ac:dyDescent="0.3">
      <c r="A307">
        <v>6312</v>
      </c>
      <c r="B307" t="s">
        <v>542</v>
      </c>
      <c r="C307" t="s">
        <v>45</v>
      </c>
      <c r="D307" t="s">
        <v>1615</v>
      </c>
      <c r="E307" t="s">
        <v>354</v>
      </c>
      <c r="F307" t="s">
        <v>694</v>
      </c>
      <c r="G307">
        <v>3</v>
      </c>
      <c r="H307" t="s">
        <v>274</v>
      </c>
      <c r="I307" t="s">
        <v>274</v>
      </c>
      <c r="J307" t="s">
        <v>687</v>
      </c>
      <c r="K307" t="str">
        <f>INDEX(PUNT_SeasonAVG!I:I,MATCH($B307,PUNT_SeasonAVG!$I:$I,0))</f>
        <v>Chris Clemons</v>
      </c>
      <c r="L307" t="str">
        <f>INDEX(PUNT_SeasonAVG!K:K,MATCH($B307,PUNT_SeasonAVG!$I:$I,0))</f>
        <v>HOU</v>
      </c>
      <c r="M307" s="5">
        <f>INDEX(PUNT_SeasonAVG!B:B,MATCH($B307,PUNT_SeasonAVG!$I:$I,0))</f>
        <v>318</v>
      </c>
      <c r="N307" s="5">
        <f>INDEX(PUNT_L10gamesAVG!B:B,MATCH($B307,PUNT_L10gamesAVG!$I:$I,0))</f>
        <v>317</v>
      </c>
      <c r="O307" s="5">
        <f>INDEX(PUNT_L5gamesAVG!B:B,MATCH($B307,PUNT_L5gamesAVG!$I:$I,0))</f>
        <v>324</v>
      </c>
    </row>
    <row r="308" spans="1:15" x14ac:dyDescent="0.3">
      <c r="A308">
        <v>5282</v>
      </c>
      <c r="B308" t="s">
        <v>547</v>
      </c>
      <c r="C308" t="s">
        <v>692</v>
      </c>
      <c r="D308" t="s">
        <v>970</v>
      </c>
      <c r="E308" t="s">
        <v>317</v>
      </c>
      <c r="F308" t="s">
        <v>42</v>
      </c>
      <c r="G308">
        <v>30</v>
      </c>
      <c r="H308" t="s">
        <v>274</v>
      </c>
      <c r="I308" t="s">
        <v>274</v>
      </c>
      <c r="J308" t="s">
        <v>687</v>
      </c>
      <c r="K308" t="str">
        <f>INDEX(PUNT_SeasonAVG!I:I,MATCH($B308,PUNT_SeasonAVG!$I:$I,0))</f>
        <v>Troy Daniels</v>
      </c>
      <c r="L308" t="str">
        <f>INDEX(PUNT_SeasonAVG!K:K,MATCH($B308,PUNT_SeasonAVG!$I:$I,0))</f>
        <v>LAL</v>
      </c>
      <c r="M308" s="5">
        <f>INDEX(PUNT_SeasonAVG!B:B,MATCH($B308,PUNT_SeasonAVG!$I:$I,0))</f>
        <v>322</v>
      </c>
      <c r="N308" s="5">
        <f>INDEX(PUNT_L10gamesAVG!B:B,MATCH($B308,PUNT_L10gamesAVG!$I:$I,0))</f>
        <v>319</v>
      </c>
      <c r="O308" s="5">
        <f>INDEX(PUNT_L5gamesAVG!B:B,MATCH($B308,PUNT_L5gamesAVG!$I:$I,0))</f>
        <v>318</v>
      </c>
    </row>
    <row r="309" spans="1:15" x14ac:dyDescent="0.3">
      <c r="A309">
        <v>5370</v>
      </c>
      <c r="B309" t="s">
        <v>548</v>
      </c>
      <c r="C309" t="s">
        <v>689</v>
      </c>
      <c r="D309" t="s">
        <v>1004</v>
      </c>
      <c r="E309" t="s">
        <v>338</v>
      </c>
      <c r="F309" t="s">
        <v>754</v>
      </c>
      <c r="G309">
        <v>52</v>
      </c>
      <c r="H309" t="s">
        <v>274</v>
      </c>
      <c r="I309" t="s">
        <v>274</v>
      </c>
      <c r="J309" t="s">
        <v>687</v>
      </c>
      <c r="K309" t="str">
        <f>INDEX(PUNT_SeasonAVG!I:I,MATCH($B309,PUNT_SeasonAVG!$I:$I,0))</f>
        <v>Jordan McRae</v>
      </c>
      <c r="L309" t="str">
        <f>INDEX(PUNT_SeasonAVG!K:K,MATCH($B309,PUNT_SeasonAVG!$I:$I,0))</f>
        <v>WAS</v>
      </c>
      <c r="M309" s="5">
        <f>INDEX(PUNT_SeasonAVG!B:B,MATCH($B309,PUNT_SeasonAVG!$I:$I,0))</f>
        <v>323</v>
      </c>
      <c r="N309" s="5">
        <f>INDEX(PUNT_L10gamesAVG!B:B,MATCH($B309,PUNT_L10gamesAVG!$I:$I,0))</f>
        <v>320</v>
      </c>
      <c r="O309" s="5">
        <f>INDEX(PUNT_L5gamesAVG!B:B,MATCH($B309,PUNT_L5gamesAVG!$I:$I,0))</f>
        <v>308</v>
      </c>
    </row>
    <row r="310" spans="1:15" x14ac:dyDescent="0.3">
      <c r="A310">
        <v>5588</v>
      </c>
      <c r="B310" t="s">
        <v>543</v>
      </c>
      <c r="C310" t="s">
        <v>864</v>
      </c>
      <c r="D310" t="s">
        <v>1064</v>
      </c>
      <c r="E310" t="s">
        <v>317</v>
      </c>
      <c r="F310" t="s">
        <v>42</v>
      </c>
      <c r="G310">
        <v>2</v>
      </c>
      <c r="H310" t="s">
        <v>274</v>
      </c>
      <c r="I310" t="s">
        <v>274</v>
      </c>
      <c r="J310" t="s">
        <v>687</v>
      </c>
      <c r="K310" t="str">
        <f>INDEX(PUNT_SeasonAVG!I:I,MATCH($B310,PUNT_SeasonAVG!$I:$I,0))</f>
        <v>Quinn Cook</v>
      </c>
      <c r="L310" t="str">
        <f>INDEX(PUNT_SeasonAVG!K:K,MATCH($B310,PUNT_SeasonAVG!$I:$I,0))</f>
        <v>LAL</v>
      </c>
      <c r="M310" s="5">
        <f>INDEX(PUNT_SeasonAVG!B:B,MATCH($B310,PUNT_SeasonAVG!$I:$I,0))</f>
        <v>319</v>
      </c>
      <c r="N310" s="5">
        <f>INDEX(PUNT_L10gamesAVG!B:B,MATCH($B310,PUNT_L10gamesAVG!$I:$I,0))</f>
        <v>321</v>
      </c>
      <c r="O310" s="5">
        <f>INDEX(PUNT_L5gamesAVG!B:B,MATCH($B310,PUNT_L5gamesAVG!$I:$I,0))</f>
        <v>304</v>
      </c>
    </row>
    <row r="311" spans="1:15" x14ac:dyDescent="0.3">
      <c r="A311">
        <v>4483</v>
      </c>
      <c r="B311" t="s">
        <v>549</v>
      </c>
      <c r="C311" t="s">
        <v>747</v>
      </c>
      <c r="D311" t="s">
        <v>813</v>
      </c>
      <c r="E311" t="s">
        <v>354</v>
      </c>
      <c r="F311" t="s">
        <v>694</v>
      </c>
      <c r="G311">
        <v>33</v>
      </c>
      <c r="H311" t="s">
        <v>699</v>
      </c>
      <c r="I311" t="s">
        <v>275</v>
      </c>
      <c r="J311" t="s">
        <v>687</v>
      </c>
      <c r="K311" t="str">
        <f>INDEX(PUNT_SeasonAVG!I:I,MATCH($B311,PUNT_SeasonAVG!$I:$I,0))</f>
        <v>Ryan Anderson</v>
      </c>
      <c r="L311" t="str">
        <f>INDEX(PUNT_SeasonAVG!K:K,MATCH($B311,PUNT_SeasonAVG!$I:$I,0))</f>
        <v>HOU</v>
      </c>
      <c r="M311" s="5">
        <f>INDEX(PUNT_SeasonAVG!B:B,MATCH($B311,PUNT_SeasonAVG!$I:$I,0))</f>
        <v>324</v>
      </c>
      <c r="N311" s="5">
        <f>INDEX(PUNT_L10gamesAVG!B:B,MATCH($B311,PUNT_L10gamesAVG!$I:$I,0))</f>
        <v>322</v>
      </c>
      <c r="O311" s="5">
        <f>INDEX(PUNT_L5gamesAVG!B:B,MATCH($B311,PUNT_L5gamesAVG!$I:$I,0))</f>
        <v>311</v>
      </c>
    </row>
    <row r="312" spans="1:15" x14ac:dyDescent="0.3">
      <c r="A312">
        <v>5376</v>
      </c>
      <c r="B312" t="s">
        <v>515</v>
      </c>
      <c r="C312" t="s">
        <v>692</v>
      </c>
      <c r="D312" t="s">
        <v>701</v>
      </c>
      <c r="E312" t="s">
        <v>346</v>
      </c>
      <c r="F312" t="s">
        <v>691</v>
      </c>
      <c r="G312">
        <v>16</v>
      </c>
      <c r="H312" t="s">
        <v>274</v>
      </c>
      <c r="I312" t="s">
        <v>274</v>
      </c>
      <c r="J312" t="s">
        <v>687</v>
      </c>
      <c r="K312" t="str">
        <f>INDEX(PUNT_SeasonAVG!I:I,MATCH($B312,PUNT_SeasonAVG!$I:$I,0))</f>
        <v>Tyler Johnson</v>
      </c>
      <c r="L312" t="str">
        <f>INDEX(PUNT_SeasonAVG!K:K,MATCH($B312,PUNT_SeasonAVG!$I:$I,0))</f>
        <v>PHO</v>
      </c>
      <c r="M312" s="5">
        <f>INDEX(PUNT_SeasonAVG!B:B,MATCH($B312,PUNT_SeasonAVG!$I:$I,0))</f>
        <v>293</v>
      </c>
      <c r="N312" s="5">
        <f>INDEX(PUNT_L10gamesAVG!B:B,MATCH($B312,PUNT_L10gamesAVG!$I:$I,0))</f>
        <v>323</v>
      </c>
      <c r="O312" s="5">
        <f>INDEX(PUNT_L5gamesAVG!B:B,MATCH($B312,PUNT_L5gamesAVG!$I:$I,0))</f>
        <v>332</v>
      </c>
    </row>
    <row r="313" spans="1:15" x14ac:dyDescent="0.3">
      <c r="A313">
        <v>3248</v>
      </c>
      <c r="B313" t="s">
        <v>552</v>
      </c>
      <c r="C313" t="s">
        <v>683</v>
      </c>
      <c r="D313" t="s">
        <v>684</v>
      </c>
      <c r="E313" t="s">
        <v>352</v>
      </c>
      <c r="F313" t="s">
        <v>685</v>
      </c>
      <c r="G313">
        <v>15</v>
      </c>
      <c r="H313" t="s">
        <v>686</v>
      </c>
      <c r="I313" t="s">
        <v>274</v>
      </c>
      <c r="J313" t="s">
        <v>687</v>
      </c>
      <c r="K313" t="str">
        <f>INDEX(PUNT_SeasonAVG!I:I,MATCH($B313,PUNT_SeasonAVG!$I:$I,0))</f>
        <v>Vince Carter</v>
      </c>
      <c r="L313" t="str">
        <f>INDEX(PUNT_SeasonAVG!K:K,MATCH($B313,PUNT_SeasonAVG!$I:$I,0))</f>
        <v>ATL</v>
      </c>
      <c r="M313" s="5">
        <f>INDEX(PUNT_SeasonAVG!B:B,MATCH($B313,PUNT_SeasonAVG!$I:$I,0))</f>
        <v>327</v>
      </c>
      <c r="N313" s="5">
        <f>INDEX(PUNT_L10gamesAVG!B:B,MATCH($B313,PUNT_L10gamesAVG!$I:$I,0))</f>
        <v>324</v>
      </c>
      <c r="O313" s="5">
        <f>INDEX(PUNT_L5gamesAVG!B:B,MATCH($B313,PUNT_L5gamesAVG!$I:$I,0))</f>
        <v>292</v>
      </c>
    </row>
    <row r="314" spans="1:15" x14ac:dyDescent="0.3">
      <c r="A314">
        <v>5756</v>
      </c>
      <c r="B314" t="s">
        <v>554</v>
      </c>
      <c r="C314" t="s">
        <v>689</v>
      </c>
      <c r="D314" t="s">
        <v>1148</v>
      </c>
      <c r="E314" t="s">
        <v>325</v>
      </c>
      <c r="F314" t="s">
        <v>806</v>
      </c>
      <c r="G314">
        <v>4</v>
      </c>
      <c r="H314" t="s">
        <v>274</v>
      </c>
      <c r="I314" t="s">
        <v>274</v>
      </c>
      <c r="J314" t="s">
        <v>687</v>
      </c>
      <c r="K314" t="str">
        <f>INDEX(PUNT_SeasonAVG!I:I,MATCH($B314,PUNT_SeasonAVG!$I:$I,0))</f>
        <v>Josh Magette</v>
      </c>
      <c r="L314" t="str">
        <f>INDEX(PUNT_SeasonAVG!K:K,MATCH($B314,PUNT_SeasonAVG!$I:$I,0))</f>
        <v>ORL</v>
      </c>
      <c r="M314" s="5">
        <f>INDEX(PUNT_SeasonAVG!B:B,MATCH($B314,PUNT_SeasonAVG!$I:$I,0))</f>
        <v>328</v>
      </c>
      <c r="N314" s="5">
        <f>INDEX(PUNT_L10gamesAVG!B:B,MATCH($B314,PUNT_L10gamesAVG!$I:$I,0))</f>
        <v>325</v>
      </c>
      <c r="O314" s="5">
        <f>INDEX(PUNT_L5gamesAVG!B:B,MATCH($B314,PUNT_L5gamesAVG!$I:$I,0))</f>
        <v>313</v>
      </c>
    </row>
    <row r="315" spans="1:15" x14ac:dyDescent="0.3">
      <c r="A315">
        <v>5903</v>
      </c>
      <c r="B315" t="s">
        <v>555</v>
      </c>
      <c r="C315" t="s">
        <v>706</v>
      </c>
      <c r="D315" t="s">
        <v>1228</v>
      </c>
      <c r="E315" t="s">
        <v>320</v>
      </c>
      <c r="F315" t="s">
        <v>710</v>
      </c>
      <c r="G315">
        <v>2</v>
      </c>
      <c r="H315" t="s">
        <v>699</v>
      </c>
      <c r="I315" t="s">
        <v>275</v>
      </c>
      <c r="J315" t="s">
        <v>687</v>
      </c>
      <c r="K315" t="str">
        <f>INDEX(PUNT_SeasonAVG!I:I,MATCH($B315,PUNT_SeasonAVG!$I:$I,0))</f>
        <v>Luke Kornet</v>
      </c>
      <c r="L315" t="str">
        <f>INDEX(PUNT_SeasonAVG!K:K,MATCH($B315,PUNT_SeasonAVG!$I:$I,0))</f>
        <v>CHI</v>
      </c>
      <c r="M315" s="5">
        <f>INDEX(PUNT_SeasonAVG!B:B,MATCH($B315,PUNT_SeasonAVG!$I:$I,0))</f>
        <v>329</v>
      </c>
      <c r="N315" s="5">
        <f>INDEX(PUNT_L10gamesAVG!B:B,MATCH($B315,PUNT_L10gamesAVG!$I:$I,0))</f>
        <v>326</v>
      </c>
      <c r="O315" s="5">
        <f>INDEX(PUNT_L5gamesAVG!B:B,MATCH($B315,PUNT_L5gamesAVG!$I:$I,0))</f>
        <v>337</v>
      </c>
    </row>
    <row r="316" spans="1:15" x14ac:dyDescent="0.3">
      <c r="A316">
        <v>5417</v>
      </c>
      <c r="B316" t="s">
        <v>1011</v>
      </c>
      <c r="C316" t="s">
        <v>689</v>
      </c>
      <c r="D316" t="s">
        <v>1012</v>
      </c>
      <c r="E316" t="s">
        <v>322</v>
      </c>
      <c r="F316" t="s">
        <v>862</v>
      </c>
      <c r="G316">
        <v>14</v>
      </c>
      <c r="H316" t="s">
        <v>686</v>
      </c>
      <c r="I316" t="s">
        <v>274</v>
      </c>
      <c r="J316" t="s">
        <v>687</v>
      </c>
      <c r="K316" t="str">
        <f>INDEX(PUNT_SeasonAVG!I:I,MATCH($B316,PUNT_SeasonAVG!$I:$I,0))</f>
        <v>JaKarr Sampson</v>
      </c>
      <c r="L316" t="str">
        <f>INDEX(PUNT_SeasonAVG!K:K,MATCH($B316,PUNT_SeasonAVG!$I:$I,0))</f>
        <v>IND</v>
      </c>
      <c r="M316" s="5">
        <f>INDEX(PUNT_SeasonAVG!B:B,MATCH($B316,PUNT_SeasonAVG!$I:$I,0))</f>
        <v>330</v>
      </c>
      <c r="N316" s="5">
        <f>INDEX(PUNT_L10gamesAVG!B:B,MATCH($B316,PUNT_L10gamesAVG!$I:$I,0))</f>
        <v>327</v>
      </c>
      <c r="O316" s="5">
        <f>INDEX(PUNT_L5gamesAVG!B:B,MATCH($B316,PUNT_L5gamesAVG!$I:$I,0))</f>
        <v>319</v>
      </c>
    </row>
    <row r="317" spans="1:15" x14ac:dyDescent="0.3">
      <c r="A317">
        <v>5495</v>
      </c>
      <c r="B317" t="s">
        <v>558</v>
      </c>
      <c r="C317" t="s">
        <v>795</v>
      </c>
      <c r="D317" t="s">
        <v>1043</v>
      </c>
      <c r="E317" t="s">
        <v>319</v>
      </c>
      <c r="F317" t="s">
        <v>744</v>
      </c>
      <c r="G317">
        <v>9</v>
      </c>
      <c r="H317" t="s">
        <v>45</v>
      </c>
      <c r="I317" t="s">
        <v>45</v>
      </c>
      <c r="J317" t="s">
        <v>687</v>
      </c>
      <c r="K317" t="str">
        <f>INDEX(PUNT_SeasonAVG!I:I,MATCH($B317,PUNT_SeasonAVG!$I:$I,0))</f>
        <v>Willy Hernangomez</v>
      </c>
      <c r="L317" t="str">
        <f>INDEX(PUNT_SeasonAVG!K:K,MATCH($B317,PUNT_SeasonAVG!$I:$I,0))</f>
        <v>CHA</v>
      </c>
      <c r="M317" s="5">
        <f>INDEX(PUNT_SeasonAVG!B:B,MATCH($B317,PUNT_SeasonAVG!$I:$I,0))</f>
        <v>331</v>
      </c>
      <c r="N317" s="5">
        <f>INDEX(PUNT_L10gamesAVG!B:B,MATCH($B317,PUNT_L10gamesAVG!$I:$I,0))</f>
        <v>328</v>
      </c>
      <c r="O317" s="5">
        <f>INDEX(PUNT_L5gamesAVG!B:B,MATCH($B317,PUNT_L5gamesAVG!$I:$I,0))</f>
        <v>314</v>
      </c>
    </row>
    <row r="318" spans="1:15" x14ac:dyDescent="0.3">
      <c r="A318">
        <v>4477</v>
      </c>
      <c r="B318" t="s">
        <v>584</v>
      </c>
      <c r="C318" t="s">
        <v>747</v>
      </c>
      <c r="D318" t="s">
        <v>808</v>
      </c>
      <c r="E318" t="s">
        <v>355</v>
      </c>
      <c r="F318" t="s">
        <v>716</v>
      </c>
      <c r="G318">
        <v>42</v>
      </c>
      <c r="H318" t="s">
        <v>45</v>
      </c>
      <c r="I318" t="s">
        <v>45</v>
      </c>
      <c r="J318" t="s">
        <v>687</v>
      </c>
      <c r="K318" t="str">
        <f>INDEX(PUNT_SeasonAVG!I:I,MATCH($B318,PUNT_SeasonAVG!$I:$I,0))</f>
        <v>Robin Lopez</v>
      </c>
      <c r="L318" t="str">
        <f>INDEX(PUNT_SeasonAVG!K:K,MATCH($B318,PUNT_SeasonAVG!$I:$I,0))</f>
        <v>MIL</v>
      </c>
      <c r="M318" s="5">
        <f>INDEX(PUNT_SeasonAVG!B:B,MATCH($B318,PUNT_SeasonAVG!$I:$I,0))</f>
        <v>356</v>
      </c>
      <c r="N318" s="5">
        <f>INDEX(PUNT_L10gamesAVG!B:B,MATCH($B318,PUNT_L10gamesAVG!$I:$I,0))</f>
        <v>329</v>
      </c>
      <c r="O318" s="5">
        <f>INDEX(PUNT_L5gamesAVG!B:B,MATCH($B318,PUNT_L5gamesAVG!$I:$I,0))</f>
        <v>356</v>
      </c>
    </row>
    <row r="319" spans="1:15" x14ac:dyDescent="0.3">
      <c r="A319">
        <v>4899</v>
      </c>
      <c r="B319" t="s">
        <v>559</v>
      </c>
      <c r="C319" t="s">
        <v>756</v>
      </c>
      <c r="D319" t="s">
        <v>884</v>
      </c>
      <c r="E319" t="s">
        <v>335</v>
      </c>
      <c r="F319" t="s">
        <v>854</v>
      </c>
      <c r="G319">
        <v>11</v>
      </c>
      <c r="H319" t="s">
        <v>45</v>
      </c>
      <c r="I319" t="s">
        <v>45</v>
      </c>
      <c r="J319" t="s">
        <v>677</v>
      </c>
      <c r="K319" t="str">
        <f>INDEX(PUNT_SeasonAVG!I:I,MATCH($B319,PUNT_SeasonAVG!$I:$I,0))</f>
        <v>Enes Kanter</v>
      </c>
      <c r="L319" t="str">
        <f>INDEX(PUNT_SeasonAVG!K:K,MATCH($B319,PUNT_SeasonAVG!$I:$I,0))</f>
        <v>BOS</v>
      </c>
      <c r="M319" s="5">
        <f>INDEX(PUNT_SeasonAVG!B:B,MATCH($B319,PUNT_SeasonAVG!$I:$I,0))</f>
        <v>332</v>
      </c>
      <c r="N319" s="5">
        <f>INDEX(PUNT_L10gamesAVG!B:B,MATCH($B319,PUNT_L10gamesAVG!$I:$I,0))</f>
        <v>330</v>
      </c>
      <c r="O319" s="5">
        <f>INDEX(PUNT_L5gamesAVG!B:B,MATCH($B319,PUNT_L5gamesAVG!$I:$I,0))</f>
        <v>317</v>
      </c>
    </row>
    <row r="320" spans="1:15" x14ac:dyDescent="0.3">
      <c r="A320">
        <v>5249</v>
      </c>
      <c r="B320" t="s">
        <v>560</v>
      </c>
      <c r="C320" t="s">
        <v>742</v>
      </c>
      <c r="D320" t="s">
        <v>964</v>
      </c>
      <c r="E320" t="s">
        <v>326</v>
      </c>
      <c r="F320" t="s">
        <v>737</v>
      </c>
      <c r="G320">
        <v>18</v>
      </c>
      <c r="H320" t="s">
        <v>274</v>
      </c>
      <c r="I320" t="s">
        <v>274</v>
      </c>
      <c r="J320" t="s">
        <v>687</v>
      </c>
      <c r="K320" t="str">
        <f>INDEX(PUNT_SeasonAVG!I:I,MATCH($B320,PUNT_SeasonAVG!$I:$I,0))</f>
        <v>Matthew Dellavedova</v>
      </c>
      <c r="L320" t="str">
        <f>INDEX(PUNT_SeasonAVG!K:K,MATCH($B320,PUNT_SeasonAVG!$I:$I,0))</f>
        <v>CLE</v>
      </c>
      <c r="M320" s="5">
        <f>INDEX(PUNT_SeasonAVG!B:B,MATCH($B320,PUNT_SeasonAVG!$I:$I,0))</f>
        <v>333</v>
      </c>
      <c r="N320" s="5">
        <f>INDEX(PUNT_L10gamesAVG!B:B,MATCH($B320,PUNT_L10gamesAVG!$I:$I,0))</f>
        <v>331</v>
      </c>
      <c r="O320" s="5">
        <f>INDEX(PUNT_L5gamesAVG!B:B,MATCH($B320,PUNT_L5gamesAVG!$I:$I,0))</f>
        <v>309</v>
      </c>
    </row>
    <row r="321" spans="1:15" x14ac:dyDescent="0.3">
      <c r="A321">
        <v>6213</v>
      </c>
      <c r="B321" t="s">
        <v>561</v>
      </c>
      <c r="C321" t="s">
        <v>704</v>
      </c>
      <c r="D321" t="s">
        <v>1479</v>
      </c>
      <c r="E321" t="s">
        <v>349</v>
      </c>
      <c r="F321" t="s">
        <v>698</v>
      </c>
      <c r="G321">
        <v>9</v>
      </c>
      <c r="H321" t="s">
        <v>275</v>
      </c>
      <c r="I321" t="s">
        <v>275</v>
      </c>
      <c r="J321" t="s">
        <v>687</v>
      </c>
      <c r="K321" t="str">
        <f>INDEX(PUNT_SeasonAVG!I:I,MATCH($B321,PUNT_SeasonAVG!$I:$I,0))</f>
        <v>Nassir Little</v>
      </c>
      <c r="L321" t="str">
        <f>INDEX(PUNT_SeasonAVG!K:K,MATCH($B321,PUNT_SeasonAVG!$I:$I,0))</f>
        <v>POR</v>
      </c>
      <c r="M321" s="5">
        <f>INDEX(PUNT_SeasonAVG!B:B,MATCH($B321,PUNT_SeasonAVG!$I:$I,0))</f>
        <v>334</v>
      </c>
      <c r="N321" s="5">
        <f>INDEX(PUNT_L10gamesAVG!B:B,MATCH($B321,PUNT_L10gamesAVG!$I:$I,0))</f>
        <v>332</v>
      </c>
      <c r="O321" s="5">
        <f>INDEX(PUNT_L5gamesAVG!B:B,MATCH($B321,PUNT_L5gamesAVG!$I:$I,0))</f>
        <v>296</v>
      </c>
    </row>
    <row r="322" spans="1:15" x14ac:dyDescent="0.3">
      <c r="A322">
        <v>5320</v>
      </c>
      <c r="B322" t="s">
        <v>541</v>
      </c>
      <c r="C322" t="s">
        <v>704</v>
      </c>
      <c r="D322" t="s">
        <v>980</v>
      </c>
      <c r="E322" t="s">
        <v>329</v>
      </c>
      <c r="F322" t="s">
        <v>811</v>
      </c>
      <c r="G322">
        <v>1</v>
      </c>
      <c r="H322" t="s">
        <v>699</v>
      </c>
      <c r="I322" t="s">
        <v>275</v>
      </c>
      <c r="J322" t="s">
        <v>687</v>
      </c>
      <c r="K322" t="str">
        <f>INDEX(PUNT_SeasonAVG!I:I,MATCH($B322,PUNT_SeasonAVG!$I:$I,0))</f>
        <v>Noah Vonleh</v>
      </c>
      <c r="L322" t="str">
        <f>INDEX(PUNT_SeasonAVG!K:K,MATCH($B322,PUNT_SeasonAVG!$I:$I,0))</f>
        <v>MIN</v>
      </c>
      <c r="M322" s="5">
        <f>INDEX(PUNT_SeasonAVG!B:B,MATCH($B322,PUNT_SeasonAVG!$I:$I,0))</f>
        <v>317</v>
      </c>
      <c r="N322" s="5">
        <f>INDEX(PUNT_L10gamesAVG!B:B,MATCH($B322,PUNT_L10gamesAVG!$I:$I,0))</f>
        <v>333</v>
      </c>
      <c r="O322" s="5">
        <f>INDEX(PUNT_L5gamesAVG!B:B,MATCH($B322,PUNT_L5gamesAVG!$I:$I,0))</f>
        <v>357</v>
      </c>
    </row>
    <row r="323" spans="1:15" x14ac:dyDescent="0.3">
      <c r="A323">
        <v>5893</v>
      </c>
      <c r="B323" t="s">
        <v>534</v>
      </c>
      <c r="C323" t="s">
        <v>692</v>
      </c>
      <c r="D323" t="s">
        <v>1224</v>
      </c>
      <c r="E323" t="s">
        <v>350</v>
      </c>
      <c r="F323" t="s">
        <v>777</v>
      </c>
      <c r="G323">
        <v>3</v>
      </c>
      <c r="H323" t="s">
        <v>686</v>
      </c>
      <c r="I323" t="s">
        <v>274</v>
      </c>
      <c r="J323" t="s">
        <v>687</v>
      </c>
      <c r="K323" t="str">
        <f>INDEX(PUNT_SeasonAVG!I:I,MATCH($B323,PUNT_SeasonAVG!$I:$I,0))</f>
        <v>Torrey Craig</v>
      </c>
      <c r="L323" t="str">
        <f>INDEX(PUNT_SeasonAVG!K:K,MATCH($B323,PUNT_SeasonAVG!$I:$I,0))</f>
        <v>DEN</v>
      </c>
      <c r="M323" s="5">
        <f>INDEX(PUNT_SeasonAVG!B:B,MATCH($B323,PUNT_SeasonAVG!$I:$I,0))</f>
        <v>310</v>
      </c>
      <c r="N323" s="5">
        <f>INDEX(PUNT_L10gamesAVG!B:B,MATCH($B323,PUNT_L10gamesAVG!$I:$I,0))</f>
        <v>334</v>
      </c>
      <c r="O323" s="5">
        <f>INDEX(PUNT_L5gamesAVG!B:B,MATCH($B323,PUNT_L5gamesAVG!$I:$I,0))</f>
        <v>366</v>
      </c>
    </row>
    <row r="324" spans="1:15" x14ac:dyDescent="0.3">
      <c r="A324">
        <v>5654</v>
      </c>
      <c r="B324" t="s">
        <v>562</v>
      </c>
      <c r="C324" t="s">
        <v>732</v>
      </c>
      <c r="D324" t="s">
        <v>1087</v>
      </c>
      <c r="E324" t="s">
        <v>326</v>
      </c>
      <c r="F324" t="s">
        <v>737</v>
      </c>
      <c r="G324">
        <v>41</v>
      </c>
      <c r="H324" t="s">
        <v>45</v>
      </c>
      <c r="I324" t="s">
        <v>45</v>
      </c>
      <c r="J324" t="s">
        <v>687</v>
      </c>
      <c r="K324" t="str">
        <f>INDEX(PUNT_SeasonAVG!I:I,MATCH($B324,PUNT_SeasonAVG!$I:$I,0))</f>
        <v>Ante Zizic</v>
      </c>
      <c r="L324" t="str">
        <f>INDEX(PUNT_SeasonAVG!K:K,MATCH($B324,PUNT_SeasonAVG!$I:$I,0))</f>
        <v>CLE</v>
      </c>
      <c r="M324" s="5">
        <f>INDEX(PUNT_SeasonAVG!B:B,MATCH($B324,PUNT_SeasonAVG!$I:$I,0))</f>
        <v>335</v>
      </c>
      <c r="N324" s="5">
        <f>INDEX(PUNT_L10gamesAVG!B:B,MATCH($B324,PUNT_L10gamesAVG!$I:$I,0))</f>
        <v>335</v>
      </c>
      <c r="O324" s="5">
        <f>INDEX(PUNT_L5gamesAVG!B:B,MATCH($B324,PUNT_L5gamesAVG!$I:$I,0))</f>
        <v>325</v>
      </c>
    </row>
    <row r="325" spans="1:15" x14ac:dyDescent="0.3">
      <c r="A325">
        <v>5857</v>
      </c>
      <c r="B325" t="s">
        <v>563</v>
      </c>
      <c r="C325" t="s">
        <v>720</v>
      </c>
      <c r="D325" t="s">
        <v>1198</v>
      </c>
      <c r="E325" t="s">
        <v>341</v>
      </c>
      <c r="F325" t="s">
        <v>831</v>
      </c>
      <c r="G325">
        <v>21</v>
      </c>
      <c r="H325" t="s">
        <v>274</v>
      </c>
      <c r="I325" t="s">
        <v>274</v>
      </c>
      <c r="J325" t="s">
        <v>687</v>
      </c>
      <c r="K325" t="str">
        <f>INDEX(PUNT_SeasonAVG!I:I,MATCH($B325,PUNT_SeasonAVG!$I:$I,0))</f>
        <v>Damyean Dotson</v>
      </c>
      <c r="L325" t="str">
        <f>INDEX(PUNT_SeasonAVG!K:K,MATCH($B325,PUNT_SeasonAVG!$I:$I,0))</f>
        <v>NYK</v>
      </c>
      <c r="M325" s="5">
        <f>INDEX(PUNT_SeasonAVG!B:B,MATCH($B325,PUNT_SeasonAVG!$I:$I,0))</f>
        <v>336</v>
      </c>
      <c r="N325" s="5">
        <f>INDEX(PUNT_L10gamesAVG!B:B,MATCH($B325,PUNT_L10gamesAVG!$I:$I,0))</f>
        <v>336</v>
      </c>
      <c r="O325" s="5">
        <f>INDEX(PUNT_L5gamesAVG!B:B,MATCH($B325,PUNT_L5gamesAVG!$I:$I,0))</f>
        <v>262</v>
      </c>
    </row>
    <row r="326" spans="1:15" x14ac:dyDescent="0.3">
      <c r="A326">
        <v>6264</v>
      </c>
      <c r="B326" t="s">
        <v>564</v>
      </c>
      <c r="C326" t="s">
        <v>742</v>
      </c>
      <c r="D326" t="s">
        <v>898</v>
      </c>
      <c r="E326" t="s">
        <v>313</v>
      </c>
      <c r="F326" t="s">
        <v>774</v>
      </c>
      <c r="G326">
        <v>21</v>
      </c>
      <c r="H326" t="s">
        <v>274</v>
      </c>
      <c r="I326" t="s">
        <v>274</v>
      </c>
      <c r="J326" t="s">
        <v>687</v>
      </c>
      <c r="K326" t="str">
        <f>INDEX(PUNT_SeasonAVG!I:I,MATCH($B326,PUNT_SeasonAVG!$I:$I,0))</f>
        <v>Matt Thomas</v>
      </c>
      <c r="L326" t="str">
        <f>INDEX(PUNT_SeasonAVG!K:K,MATCH($B326,PUNT_SeasonAVG!$I:$I,0))</f>
        <v>TOR</v>
      </c>
      <c r="M326" s="5">
        <f>INDEX(PUNT_SeasonAVG!B:B,MATCH($B326,PUNT_SeasonAVG!$I:$I,0))</f>
        <v>337</v>
      </c>
      <c r="N326" s="5">
        <f>INDEX(PUNT_L10gamesAVG!B:B,MATCH($B326,PUNT_L10gamesAVG!$I:$I,0))</f>
        <v>337</v>
      </c>
      <c r="O326" s="5">
        <f>INDEX(PUNT_L5gamesAVG!B:B,MATCH($B326,PUNT_L5gamesAVG!$I:$I,0))</f>
        <v>343</v>
      </c>
    </row>
    <row r="327" spans="1:15" x14ac:dyDescent="0.3">
      <c r="A327">
        <v>5008</v>
      </c>
      <c r="B327" t="s">
        <v>566</v>
      </c>
      <c r="C327" t="s">
        <v>742</v>
      </c>
      <c r="D327" t="s">
        <v>901</v>
      </c>
      <c r="E327" t="s">
        <v>319</v>
      </c>
      <c r="F327" t="s">
        <v>744</v>
      </c>
      <c r="G327">
        <v>14</v>
      </c>
      <c r="H327" t="s">
        <v>275</v>
      </c>
      <c r="I327" t="s">
        <v>275</v>
      </c>
      <c r="J327" t="s">
        <v>687</v>
      </c>
      <c r="K327" t="str">
        <f>INDEX(PUNT_SeasonAVG!I:I,MATCH($B327,PUNT_SeasonAVG!$I:$I,0))</f>
        <v>Michael Kidd-Gilchrist</v>
      </c>
      <c r="L327" t="str">
        <f>INDEX(PUNT_SeasonAVG!K:K,MATCH($B327,PUNT_SeasonAVG!$I:$I,0))</f>
        <v>CHA</v>
      </c>
      <c r="M327" s="5">
        <f>INDEX(PUNT_SeasonAVG!B:B,MATCH($B327,PUNT_SeasonAVG!$I:$I,0))</f>
        <v>339</v>
      </c>
      <c r="N327" s="5">
        <f>INDEX(PUNT_L10gamesAVG!B:B,MATCH($B327,PUNT_L10gamesAVG!$I:$I,0))</f>
        <v>338</v>
      </c>
      <c r="O327" s="5">
        <f>INDEX(PUNT_L5gamesAVG!B:B,MATCH($B327,PUNT_L5gamesAVG!$I:$I,0))</f>
        <v>328</v>
      </c>
    </row>
    <row r="328" spans="1:15" x14ac:dyDescent="0.3">
      <c r="A328">
        <v>4296</v>
      </c>
      <c r="B328" t="s">
        <v>586</v>
      </c>
      <c r="C328" t="s">
        <v>742</v>
      </c>
      <c r="D328" t="s">
        <v>791</v>
      </c>
      <c r="E328" t="s">
        <v>340</v>
      </c>
      <c r="F328" t="s">
        <v>766</v>
      </c>
      <c r="G328">
        <v>18</v>
      </c>
      <c r="H328" t="s">
        <v>686</v>
      </c>
      <c r="I328" t="s">
        <v>274</v>
      </c>
      <c r="J328" t="s">
        <v>687</v>
      </c>
      <c r="K328" t="str">
        <f>INDEX(PUNT_SeasonAVG!I:I,MATCH($B328,PUNT_SeasonAVG!$I:$I,0))</f>
        <v>Marco Belinelli</v>
      </c>
      <c r="L328" t="str">
        <f>INDEX(PUNT_SeasonAVG!K:K,MATCH($B328,PUNT_SeasonAVG!$I:$I,0))</f>
        <v>SAS</v>
      </c>
      <c r="M328" s="5">
        <f>INDEX(PUNT_SeasonAVG!B:B,MATCH($B328,PUNT_SeasonAVG!$I:$I,0))</f>
        <v>358</v>
      </c>
      <c r="N328" s="5">
        <f>INDEX(PUNT_L10gamesAVG!B:B,MATCH($B328,PUNT_L10gamesAVG!$I:$I,0))</f>
        <v>339</v>
      </c>
      <c r="O328" s="5">
        <f>INDEX(PUNT_L5gamesAVG!B:B,MATCH($B328,PUNT_L5gamesAVG!$I:$I,0))</f>
        <v>352</v>
      </c>
    </row>
    <row r="329" spans="1:15" x14ac:dyDescent="0.3">
      <c r="A329">
        <v>4729</v>
      </c>
      <c r="B329" t="s">
        <v>544</v>
      </c>
      <c r="C329" t="s">
        <v>696</v>
      </c>
      <c r="D329" t="s">
        <v>857</v>
      </c>
      <c r="E329" t="s">
        <v>758</v>
      </c>
      <c r="F329" t="s">
        <v>35</v>
      </c>
      <c r="G329">
        <v>54</v>
      </c>
      <c r="H329" t="s">
        <v>699</v>
      </c>
      <c r="I329" t="s">
        <v>275</v>
      </c>
      <c r="J329" t="s">
        <v>687</v>
      </c>
      <c r="K329" t="str">
        <f>INDEX(PUNT_SeasonAVG!I:I,MATCH($B329,PUNT_SeasonAVG!$I:$I,0))</f>
        <v>Patrick Patterson</v>
      </c>
      <c r="L329" t="str">
        <f>INDEX(PUNT_SeasonAVG!K:K,MATCH($B329,PUNT_SeasonAVG!$I:$I,0))</f>
        <v>LAC</v>
      </c>
      <c r="M329" s="5">
        <f>INDEX(PUNT_SeasonAVG!B:B,MATCH($B329,PUNT_SeasonAVG!$I:$I,0))</f>
        <v>320</v>
      </c>
      <c r="N329" s="5">
        <f>INDEX(PUNT_L10gamesAVG!B:B,MATCH($B329,PUNT_L10gamesAVG!$I:$I,0))</f>
        <v>340</v>
      </c>
      <c r="O329" s="5">
        <f>INDEX(PUNT_L5gamesAVG!B:B,MATCH($B329,PUNT_L5gamesAVG!$I:$I,0))</f>
        <v>354</v>
      </c>
    </row>
    <row r="330" spans="1:15" x14ac:dyDescent="0.3">
      <c r="A330">
        <v>3512</v>
      </c>
      <c r="B330" t="s">
        <v>573</v>
      </c>
      <c r="C330" t="s">
        <v>692</v>
      </c>
      <c r="D330" t="s">
        <v>693</v>
      </c>
      <c r="E330" t="s">
        <v>354</v>
      </c>
      <c r="F330" t="s">
        <v>694</v>
      </c>
      <c r="G330">
        <v>19</v>
      </c>
      <c r="H330" t="s">
        <v>45</v>
      </c>
      <c r="I330" t="s">
        <v>45</v>
      </c>
      <c r="J330" t="s">
        <v>687</v>
      </c>
      <c r="K330" t="str">
        <f>INDEX(PUNT_SeasonAVG!I:I,MATCH($B330,PUNT_SeasonAVG!$I:$I,0))</f>
        <v>Tyson Chandler</v>
      </c>
      <c r="L330" t="str">
        <f>INDEX(PUNT_SeasonAVG!K:K,MATCH($B330,PUNT_SeasonAVG!$I:$I,0))</f>
        <v>HOU</v>
      </c>
      <c r="M330" s="5">
        <f>INDEX(PUNT_SeasonAVG!B:B,MATCH($B330,PUNT_SeasonAVG!$I:$I,0))</f>
        <v>346</v>
      </c>
      <c r="N330" s="5">
        <f>INDEX(PUNT_L10gamesAVG!B:B,MATCH($B330,PUNT_L10gamesAVG!$I:$I,0))</f>
        <v>341</v>
      </c>
      <c r="O330" s="5">
        <f>INDEX(PUNT_L5gamesAVG!B:B,MATCH($B330,PUNT_L5gamesAVG!$I:$I,0))</f>
        <v>294</v>
      </c>
    </row>
    <row r="331" spans="1:15" x14ac:dyDescent="0.3">
      <c r="A331">
        <v>6238</v>
      </c>
      <c r="B331" t="s">
        <v>567</v>
      </c>
      <c r="C331" t="s">
        <v>689</v>
      </c>
      <c r="D331" t="s">
        <v>1509</v>
      </c>
      <c r="E331" t="s">
        <v>343</v>
      </c>
      <c r="F331" t="s">
        <v>784</v>
      </c>
      <c r="G331">
        <v>5</v>
      </c>
      <c r="H331" t="s">
        <v>275</v>
      </c>
      <c r="I331" t="s">
        <v>275</v>
      </c>
      <c r="J331" t="s">
        <v>687</v>
      </c>
      <c r="K331" t="str">
        <f>INDEX(PUNT_SeasonAVG!I:I,MATCH($B331,PUNT_SeasonAVG!$I:$I,0))</f>
        <v>Jarrell Brantley</v>
      </c>
      <c r="L331" t="str">
        <f>INDEX(PUNT_SeasonAVG!K:K,MATCH($B331,PUNT_SeasonAVG!$I:$I,0))</f>
        <v>UTA</v>
      </c>
      <c r="M331" s="5">
        <f>INDEX(PUNT_SeasonAVG!B:B,MATCH($B331,PUNT_SeasonAVG!$I:$I,0))</f>
        <v>340</v>
      </c>
      <c r="N331" s="5">
        <f>INDEX(PUNT_L10gamesAVG!B:B,MATCH($B331,PUNT_L10gamesAVG!$I:$I,0))</f>
        <v>342</v>
      </c>
      <c r="O331" s="5">
        <f>INDEX(PUNT_L5gamesAVG!B:B,MATCH($B331,PUNT_L5gamesAVG!$I:$I,0))</f>
        <v>336</v>
      </c>
    </row>
    <row r="332" spans="1:15" x14ac:dyDescent="0.3">
      <c r="A332">
        <v>5822</v>
      </c>
      <c r="B332" t="s">
        <v>568</v>
      </c>
      <c r="C332" t="s">
        <v>720</v>
      </c>
      <c r="D332" t="s">
        <v>1158</v>
      </c>
      <c r="E332" t="s">
        <v>341</v>
      </c>
      <c r="F332" t="s">
        <v>831</v>
      </c>
      <c r="G332">
        <v>5</v>
      </c>
      <c r="H332" t="s">
        <v>274</v>
      </c>
      <c r="I332" t="s">
        <v>274</v>
      </c>
      <c r="J332" t="s">
        <v>687</v>
      </c>
      <c r="K332" t="str">
        <f>INDEX(PUNT_SeasonAVG!I:I,MATCH($B332,PUNT_SeasonAVG!$I:$I,0))</f>
        <v>Dennis Smith Jr.</v>
      </c>
      <c r="L332" t="str">
        <f>INDEX(PUNT_SeasonAVG!K:K,MATCH($B332,PUNT_SeasonAVG!$I:$I,0))</f>
        <v>NYK</v>
      </c>
      <c r="M332" s="5">
        <f>INDEX(PUNT_SeasonAVG!B:B,MATCH($B332,PUNT_SeasonAVG!$I:$I,0))</f>
        <v>341</v>
      </c>
      <c r="N332" s="5">
        <f>INDEX(PUNT_L10gamesAVG!B:B,MATCH($B332,PUNT_L10gamesAVG!$I:$I,0))</f>
        <v>343</v>
      </c>
      <c r="O332" s="5">
        <f>INDEX(PUNT_L5gamesAVG!B:B,MATCH($B332,PUNT_L5gamesAVG!$I:$I,0))</f>
        <v>315</v>
      </c>
    </row>
    <row r="333" spans="1:15" x14ac:dyDescent="0.3">
      <c r="A333">
        <v>4633</v>
      </c>
      <c r="B333" t="s">
        <v>570</v>
      </c>
      <c r="C333" t="s">
        <v>795</v>
      </c>
      <c r="D333" t="s">
        <v>833</v>
      </c>
      <c r="E333" t="s">
        <v>341</v>
      </c>
      <c r="F333" t="s">
        <v>831</v>
      </c>
      <c r="G333">
        <v>2</v>
      </c>
      <c r="H333" t="s">
        <v>686</v>
      </c>
      <c r="I333" t="s">
        <v>274</v>
      </c>
      <c r="J333" t="s">
        <v>687</v>
      </c>
      <c r="K333" t="str">
        <f>INDEX(PUNT_SeasonAVG!I:I,MATCH($B333,PUNT_SeasonAVG!$I:$I,0))</f>
        <v>Wayne Ellington</v>
      </c>
      <c r="L333" t="str">
        <f>INDEX(PUNT_SeasonAVG!K:K,MATCH($B333,PUNT_SeasonAVG!$I:$I,0))</f>
        <v>NYK</v>
      </c>
      <c r="M333" s="5">
        <f>INDEX(PUNT_SeasonAVG!B:B,MATCH($B333,PUNT_SeasonAVG!$I:$I,0))</f>
        <v>343</v>
      </c>
      <c r="N333" s="5">
        <f>INDEX(PUNT_L10gamesAVG!B:B,MATCH($B333,PUNT_L10gamesAVG!$I:$I,0))</f>
        <v>344</v>
      </c>
      <c r="O333" s="5">
        <f>INDEX(PUNT_L5gamesAVG!B:B,MATCH($B333,PUNT_L5gamesAVG!$I:$I,0))</f>
        <v>382</v>
      </c>
    </row>
    <row r="334" spans="1:15" x14ac:dyDescent="0.3">
      <c r="A334">
        <v>5720</v>
      </c>
      <c r="B334" t="s">
        <v>572</v>
      </c>
      <c r="C334" t="s">
        <v>1130</v>
      </c>
      <c r="D334" t="s">
        <v>1131</v>
      </c>
      <c r="E334" t="s">
        <v>347</v>
      </c>
      <c r="F334" t="s">
        <v>739</v>
      </c>
      <c r="G334">
        <v>3</v>
      </c>
      <c r="H334" t="s">
        <v>274</v>
      </c>
      <c r="I334" t="s">
        <v>274</v>
      </c>
      <c r="J334" t="s">
        <v>687</v>
      </c>
      <c r="K334" t="str">
        <f>INDEX(PUNT_SeasonAVG!I:I,MATCH($B334,PUNT_SeasonAVG!$I:$I,0))</f>
        <v>Yogi Ferrell</v>
      </c>
      <c r="L334" t="str">
        <f>INDEX(PUNT_SeasonAVG!K:K,MATCH($B334,PUNT_SeasonAVG!$I:$I,0))</f>
        <v>SAC</v>
      </c>
      <c r="M334" s="5">
        <f>INDEX(PUNT_SeasonAVG!B:B,MATCH($B334,PUNT_SeasonAVG!$I:$I,0))</f>
        <v>345</v>
      </c>
      <c r="N334" s="5">
        <f>INDEX(PUNT_L10gamesAVG!B:B,MATCH($B334,PUNT_L10gamesAVG!$I:$I,0))</f>
        <v>345</v>
      </c>
      <c r="O334" s="5">
        <f>INDEX(PUNT_L5gamesAVG!B:B,MATCH($B334,PUNT_L5gamesAVG!$I:$I,0))</f>
        <v>316</v>
      </c>
    </row>
    <row r="335" spans="1:15" x14ac:dyDescent="0.3">
      <c r="A335">
        <v>6133</v>
      </c>
      <c r="B335" t="s">
        <v>574</v>
      </c>
      <c r="C335" t="s">
        <v>689</v>
      </c>
      <c r="D335" t="s">
        <v>1405</v>
      </c>
      <c r="E335" t="s">
        <v>329</v>
      </c>
      <c r="F335" t="s">
        <v>811</v>
      </c>
      <c r="G335">
        <v>6</v>
      </c>
      <c r="H335" t="s">
        <v>274</v>
      </c>
      <c r="I335" t="s">
        <v>274</v>
      </c>
      <c r="J335" t="s">
        <v>687</v>
      </c>
      <c r="K335" t="str">
        <f>INDEX(PUNT_SeasonAVG!I:I,MATCH($B335,PUNT_SeasonAVG!$I:$I,0))</f>
        <v>Jordan McLaughlin</v>
      </c>
      <c r="L335" t="str">
        <f>INDEX(PUNT_SeasonAVG!K:K,MATCH($B335,PUNT_SeasonAVG!$I:$I,0))</f>
        <v>MIN</v>
      </c>
      <c r="M335" s="5">
        <f>INDEX(PUNT_SeasonAVG!B:B,MATCH($B335,PUNT_SeasonAVG!$I:$I,0))</f>
        <v>347</v>
      </c>
      <c r="N335" s="5">
        <f>INDEX(PUNT_L10gamesAVG!B:B,MATCH($B335,PUNT_L10gamesAVG!$I:$I,0))</f>
        <v>346</v>
      </c>
      <c r="O335" s="5">
        <f>INDEX(PUNT_L5gamesAVG!B:B,MATCH($B335,PUNT_L5gamesAVG!$I:$I,0))</f>
        <v>339</v>
      </c>
    </row>
    <row r="336" spans="1:15" x14ac:dyDescent="0.3">
      <c r="A336">
        <v>5762</v>
      </c>
      <c r="B336" t="s">
        <v>575</v>
      </c>
      <c r="C336" t="s">
        <v>720</v>
      </c>
      <c r="D336" t="s">
        <v>1149</v>
      </c>
      <c r="E336" t="s">
        <v>328</v>
      </c>
      <c r="F336" t="s">
        <v>781</v>
      </c>
      <c r="G336">
        <v>0</v>
      </c>
      <c r="H336" t="s">
        <v>686</v>
      </c>
      <c r="I336" t="s">
        <v>274</v>
      </c>
      <c r="J336" t="s">
        <v>687</v>
      </c>
      <c r="K336" t="str">
        <f>INDEX(PUNT_SeasonAVG!I:I,MATCH($B336,PUNT_SeasonAVG!$I:$I,0))</f>
        <v>David Nwaba</v>
      </c>
      <c r="L336" t="str">
        <f>INDEX(PUNT_SeasonAVG!K:K,MATCH($B336,PUNT_SeasonAVG!$I:$I,0))</f>
        <v>BKN</v>
      </c>
      <c r="M336" s="5">
        <f>INDEX(PUNT_SeasonAVG!B:B,MATCH($B336,PUNT_SeasonAVG!$I:$I,0))</f>
        <v>348</v>
      </c>
      <c r="N336" s="5">
        <f>INDEX(PUNT_L10gamesAVG!B:B,MATCH($B336,PUNT_L10gamesAVG!$I:$I,0))</f>
        <v>347</v>
      </c>
      <c r="O336" s="5">
        <f>INDEX(PUNT_L5gamesAVG!B:B,MATCH($B336,PUNT_L5gamesAVG!$I:$I,0))</f>
        <v>302</v>
      </c>
    </row>
    <row r="337" spans="1:15" x14ac:dyDescent="0.3">
      <c r="A337">
        <v>4728</v>
      </c>
      <c r="B337" t="s">
        <v>577</v>
      </c>
      <c r="C337" t="s">
        <v>756</v>
      </c>
      <c r="D337" t="s">
        <v>856</v>
      </c>
      <c r="E337" t="s">
        <v>343</v>
      </c>
      <c r="F337" t="s">
        <v>784</v>
      </c>
      <c r="G337">
        <v>17</v>
      </c>
      <c r="H337" t="s">
        <v>699</v>
      </c>
      <c r="I337" t="s">
        <v>275</v>
      </c>
      <c r="J337" t="s">
        <v>687</v>
      </c>
      <c r="K337" t="str">
        <f>INDEX(PUNT_SeasonAVG!I:I,MATCH($B337,PUNT_SeasonAVG!$I:$I,0))</f>
        <v>Ed Davis</v>
      </c>
      <c r="L337" t="str">
        <f>INDEX(PUNT_SeasonAVG!K:K,MATCH($B337,PUNT_SeasonAVG!$I:$I,0))</f>
        <v>UTA</v>
      </c>
      <c r="M337" s="5">
        <f>INDEX(PUNT_SeasonAVG!B:B,MATCH($B337,PUNT_SeasonAVG!$I:$I,0))</f>
        <v>350</v>
      </c>
      <c r="N337" s="5">
        <f>INDEX(PUNT_L10gamesAVG!B:B,MATCH($B337,PUNT_L10gamesAVG!$I:$I,0))</f>
        <v>349</v>
      </c>
      <c r="O337" s="5">
        <f>INDEX(PUNT_L5gamesAVG!B:B,MATCH($B337,PUNT_L5gamesAVG!$I:$I,0))</f>
        <v>364</v>
      </c>
    </row>
    <row r="338" spans="1:15" x14ac:dyDescent="0.3">
      <c r="A338">
        <v>4898</v>
      </c>
      <c r="B338" t="s">
        <v>579</v>
      </c>
      <c r="C338" t="s">
        <v>752</v>
      </c>
      <c r="D338" t="s">
        <v>883</v>
      </c>
      <c r="E338" t="s">
        <v>328</v>
      </c>
      <c r="F338" t="s">
        <v>781</v>
      </c>
      <c r="G338">
        <v>10</v>
      </c>
      <c r="H338" t="s">
        <v>686</v>
      </c>
      <c r="I338" t="s">
        <v>274</v>
      </c>
      <c r="J338" t="s">
        <v>687</v>
      </c>
      <c r="K338" t="str">
        <f>INDEX(PUNT_SeasonAVG!I:I,MATCH($B338,PUNT_SeasonAVG!$I:$I,0))</f>
        <v>Iman Shumpert</v>
      </c>
      <c r="L338" t="str">
        <f>INDEX(PUNT_SeasonAVG!K:K,MATCH($B338,PUNT_SeasonAVG!$I:$I,0))</f>
        <v>BKN</v>
      </c>
      <c r="M338" s="5">
        <f>INDEX(PUNT_SeasonAVG!B:B,MATCH($B338,PUNT_SeasonAVG!$I:$I,0))</f>
        <v>351</v>
      </c>
      <c r="N338" s="5">
        <f>INDEX(PUNT_L10gamesAVG!B:B,MATCH($B338,PUNT_L10gamesAVG!$I:$I,0))</f>
        <v>350</v>
      </c>
      <c r="O338" s="5">
        <f>INDEX(PUNT_L5gamesAVG!B:B,MATCH($B338,PUNT_L5gamesAVG!$I:$I,0))</f>
        <v>345</v>
      </c>
    </row>
    <row r="339" spans="1:15" x14ac:dyDescent="0.3">
      <c r="A339">
        <v>5828</v>
      </c>
      <c r="B339" t="s">
        <v>571</v>
      </c>
      <c r="C339" t="s">
        <v>689</v>
      </c>
      <c r="D339" t="s">
        <v>889</v>
      </c>
      <c r="E339" t="s">
        <v>337</v>
      </c>
      <c r="F339" t="s">
        <v>728</v>
      </c>
      <c r="G339">
        <v>44</v>
      </c>
      <c r="H339" t="s">
        <v>275</v>
      </c>
      <c r="I339" t="s">
        <v>275</v>
      </c>
      <c r="J339" t="s">
        <v>687</v>
      </c>
      <c r="K339" t="str">
        <f>INDEX(PUNT_SeasonAVG!I:I,MATCH($B339,PUNT_SeasonAVG!$I:$I,0))</f>
        <v>Justin Jackson</v>
      </c>
      <c r="L339" t="str">
        <f>INDEX(PUNT_SeasonAVG!K:K,MATCH($B339,PUNT_SeasonAVG!$I:$I,0))</f>
        <v>DAL</v>
      </c>
      <c r="M339" s="5">
        <f>INDEX(PUNT_SeasonAVG!B:B,MATCH($B339,PUNT_SeasonAVG!$I:$I,0))</f>
        <v>344</v>
      </c>
      <c r="N339" s="5">
        <f>INDEX(PUNT_L10gamesAVG!B:B,MATCH($B339,PUNT_L10gamesAVG!$I:$I,0))</f>
        <v>351</v>
      </c>
      <c r="O339" s="5">
        <f>INDEX(PUNT_L5gamesAVG!B:B,MATCH($B339,PUNT_L5gamesAVG!$I:$I,0))</f>
        <v>329</v>
      </c>
    </row>
    <row r="340" spans="1:15" x14ac:dyDescent="0.3">
      <c r="A340">
        <v>6054</v>
      </c>
      <c r="B340" t="s">
        <v>571</v>
      </c>
      <c r="C340" t="s">
        <v>689</v>
      </c>
      <c r="D340" t="s">
        <v>889</v>
      </c>
      <c r="E340" t="s">
        <v>325</v>
      </c>
      <c r="F340" t="s">
        <v>806</v>
      </c>
      <c r="G340">
        <v>23</v>
      </c>
      <c r="H340" t="s">
        <v>275</v>
      </c>
      <c r="I340" t="s">
        <v>275</v>
      </c>
      <c r="J340" t="s">
        <v>687</v>
      </c>
      <c r="K340" t="str">
        <f>INDEX(PUNT_SeasonAVG!I:I,MATCH($B340,PUNT_SeasonAVG!$I:$I,0))</f>
        <v>Justin Jackson</v>
      </c>
      <c r="L340" t="str">
        <f>INDEX(PUNT_SeasonAVG!K:K,MATCH($B340,PUNT_SeasonAVG!$I:$I,0))</f>
        <v>DAL</v>
      </c>
      <c r="M340" s="5">
        <f>INDEX(PUNT_SeasonAVG!B:B,MATCH($B340,PUNT_SeasonAVG!$I:$I,0))</f>
        <v>344</v>
      </c>
      <c r="N340" s="5">
        <f>INDEX(PUNT_L10gamesAVG!B:B,MATCH($B340,PUNT_L10gamesAVG!$I:$I,0))</f>
        <v>351</v>
      </c>
      <c r="O340" s="5">
        <f>INDEX(PUNT_L5gamesAVG!B:B,MATCH($B340,PUNT_L5gamesAVG!$I:$I,0))</f>
        <v>329</v>
      </c>
    </row>
    <row r="341" spans="1:15" x14ac:dyDescent="0.3">
      <c r="A341">
        <v>5851</v>
      </c>
      <c r="B341" t="s">
        <v>581</v>
      </c>
      <c r="C341" t="s">
        <v>689</v>
      </c>
      <c r="D341" t="s">
        <v>1190</v>
      </c>
      <c r="E341" t="s">
        <v>329</v>
      </c>
      <c r="F341" t="s">
        <v>811</v>
      </c>
      <c r="G341">
        <v>7</v>
      </c>
      <c r="H341" t="s">
        <v>699</v>
      </c>
      <c r="I341" t="s">
        <v>275</v>
      </c>
      <c r="J341" t="s">
        <v>687</v>
      </c>
      <c r="K341" t="str">
        <f>INDEX(PUNT_SeasonAVG!I:I,MATCH($B341,PUNT_SeasonAVG!$I:$I,0))</f>
        <v>Jordan Bell</v>
      </c>
      <c r="L341" t="str">
        <f>INDEX(PUNT_SeasonAVG!K:K,MATCH($B341,PUNT_SeasonAVG!$I:$I,0))</f>
        <v>MIN</v>
      </c>
      <c r="M341" s="5">
        <f>INDEX(PUNT_SeasonAVG!B:B,MATCH($B341,PUNT_SeasonAVG!$I:$I,0))</f>
        <v>353</v>
      </c>
      <c r="N341" s="5">
        <f>INDEX(PUNT_L10gamesAVG!B:B,MATCH($B341,PUNT_L10gamesAVG!$I:$I,0))</f>
        <v>353</v>
      </c>
      <c r="O341" s="5">
        <f>INDEX(PUNT_L5gamesAVG!B:B,MATCH($B341,PUNT_L5gamesAVG!$I:$I,0))</f>
        <v>346</v>
      </c>
    </row>
    <row r="342" spans="1:15" x14ac:dyDescent="0.3">
      <c r="A342">
        <v>5214</v>
      </c>
      <c r="B342" t="s">
        <v>565</v>
      </c>
      <c r="C342" t="s">
        <v>742</v>
      </c>
      <c r="D342" t="s">
        <v>960</v>
      </c>
      <c r="E342" t="s">
        <v>344</v>
      </c>
      <c r="F342" t="s">
        <v>98</v>
      </c>
      <c r="G342">
        <v>33</v>
      </c>
      <c r="H342" t="s">
        <v>699</v>
      </c>
      <c r="I342" t="s">
        <v>275</v>
      </c>
      <c r="J342" t="s">
        <v>687</v>
      </c>
      <c r="K342" t="str">
        <f>INDEX(PUNT_SeasonAVG!I:I,MATCH($B342,PUNT_SeasonAVG!$I:$I,0))</f>
        <v>Mike Muscala</v>
      </c>
      <c r="L342" t="str">
        <f>INDEX(PUNT_SeasonAVG!K:K,MATCH($B342,PUNT_SeasonAVG!$I:$I,0))</f>
        <v>OKC</v>
      </c>
      <c r="M342" s="5">
        <f>INDEX(PUNT_SeasonAVG!B:B,MATCH($B342,PUNT_SeasonAVG!$I:$I,0))</f>
        <v>338</v>
      </c>
      <c r="N342" s="5">
        <f>INDEX(PUNT_L10gamesAVG!B:B,MATCH($B342,PUNT_L10gamesAVG!$I:$I,0))</f>
        <v>354</v>
      </c>
      <c r="O342" s="5">
        <f>INDEX(PUNT_L5gamesAVG!B:B,MATCH($B342,PUNT_L5gamesAVG!$I:$I,0))</f>
        <v>327</v>
      </c>
    </row>
    <row r="343" spans="1:15" x14ac:dyDescent="0.3">
      <c r="A343">
        <v>4632</v>
      </c>
      <c r="B343" t="s">
        <v>582</v>
      </c>
      <c r="C343" t="s">
        <v>720</v>
      </c>
      <c r="D343" t="s">
        <v>832</v>
      </c>
      <c r="E343" t="s">
        <v>340</v>
      </c>
      <c r="F343" t="s">
        <v>766</v>
      </c>
      <c r="G343">
        <v>77</v>
      </c>
      <c r="H343" t="s">
        <v>275</v>
      </c>
      <c r="I343" t="s">
        <v>275</v>
      </c>
      <c r="J343" t="s">
        <v>687</v>
      </c>
      <c r="K343" t="str">
        <f>INDEX(PUNT_SeasonAVG!I:I,MATCH($B343,PUNT_SeasonAVG!$I:$I,0))</f>
        <v>DeMarre Carroll</v>
      </c>
      <c r="L343" t="str">
        <f>INDEX(PUNT_SeasonAVG!K:K,MATCH($B343,PUNT_SeasonAVG!$I:$I,0))</f>
        <v>SAS</v>
      </c>
      <c r="M343" s="5">
        <f>INDEX(PUNT_SeasonAVG!B:B,MATCH($B343,PUNT_SeasonAVG!$I:$I,0))</f>
        <v>354</v>
      </c>
      <c r="N343" s="5">
        <f>INDEX(PUNT_L10gamesAVG!B:B,MATCH($B343,PUNT_L10gamesAVG!$I:$I,0))</f>
        <v>355</v>
      </c>
      <c r="O343" s="5">
        <f>INDEX(PUNT_L5gamesAVG!B:B,MATCH($B343,PUNT_L5gamesAVG!$I:$I,0))</f>
        <v>349</v>
      </c>
    </row>
    <row r="344" spans="1:15" x14ac:dyDescent="0.3">
      <c r="A344">
        <v>5833</v>
      </c>
      <c r="B344" t="s">
        <v>585</v>
      </c>
      <c r="C344" t="s">
        <v>866</v>
      </c>
      <c r="D344" t="s">
        <v>1168</v>
      </c>
      <c r="E344" t="s">
        <v>347</v>
      </c>
      <c r="F344" t="s">
        <v>739</v>
      </c>
      <c r="G344">
        <v>20</v>
      </c>
      <c r="H344" t="s">
        <v>699</v>
      </c>
      <c r="I344" t="s">
        <v>275</v>
      </c>
      <c r="J344" t="s">
        <v>687</v>
      </c>
      <c r="K344" t="str">
        <f>INDEX(PUNT_SeasonAVG!I:I,MATCH($B344,PUNT_SeasonAVG!$I:$I,0))</f>
        <v>Harry Giles</v>
      </c>
      <c r="L344" t="str">
        <f>INDEX(PUNT_SeasonAVG!K:K,MATCH($B344,PUNT_SeasonAVG!$I:$I,0))</f>
        <v>SAC</v>
      </c>
      <c r="M344" s="5">
        <f>INDEX(PUNT_SeasonAVG!B:B,MATCH($B344,PUNT_SeasonAVG!$I:$I,0))</f>
        <v>357</v>
      </c>
      <c r="N344" s="5">
        <f>INDEX(PUNT_L10gamesAVG!B:B,MATCH($B344,PUNT_L10gamesAVG!$I:$I,0))</f>
        <v>356</v>
      </c>
      <c r="O344" s="5">
        <f>INDEX(PUNT_L5gamesAVG!B:B,MATCH($B344,PUNT_L5gamesAVG!$I:$I,0))</f>
        <v>351</v>
      </c>
    </row>
    <row r="345" spans="1:15" x14ac:dyDescent="0.3">
      <c r="A345">
        <v>6072</v>
      </c>
      <c r="B345" t="s">
        <v>587</v>
      </c>
      <c r="C345" t="s">
        <v>720</v>
      </c>
      <c r="D345" t="s">
        <v>1311</v>
      </c>
      <c r="E345" t="s">
        <v>344</v>
      </c>
      <c r="F345" t="s">
        <v>98</v>
      </c>
      <c r="G345">
        <v>30</v>
      </c>
      <c r="H345" t="s">
        <v>275</v>
      </c>
      <c r="I345" t="s">
        <v>275</v>
      </c>
      <c r="J345" t="s">
        <v>687</v>
      </c>
      <c r="K345" t="str">
        <f>INDEX(PUNT_SeasonAVG!I:I,MATCH($B345,PUNT_SeasonAVG!$I:$I,0))</f>
        <v>Deonte Burton</v>
      </c>
      <c r="L345" t="str">
        <f>INDEX(PUNT_SeasonAVG!K:K,MATCH($B345,PUNT_SeasonAVG!$I:$I,0))</f>
        <v>OKC</v>
      </c>
      <c r="M345" s="5">
        <f>INDEX(PUNT_SeasonAVG!B:B,MATCH($B345,PUNT_SeasonAVG!$I:$I,0))</f>
        <v>359</v>
      </c>
      <c r="N345" s="5">
        <f>INDEX(PUNT_L10gamesAVG!B:B,MATCH($B345,PUNT_L10gamesAVG!$I:$I,0))</f>
        <v>357</v>
      </c>
      <c r="O345" s="5">
        <f>INDEX(PUNT_L5gamesAVG!B:B,MATCH($B345,PUNT_L5gamesAVG!$I:$I,0))</f>
        <v>353</v>
      </c>
    </row>
    <row r="346" spans="1:15" x14ac:dyDescent="0.3">
      <c r="A346">
        <v>6230</v>
      </c>
      <c r="B346" t="s">
        <v>588</v>
      </c>
      <c r="C346" t="s">
        <v>732</v>
      </c>
      <c r="D346" t="s">
        <v>1497</v>
      </c>
      <c r="E346" t="s">
        <v>338</v>
      </c>
      <c r="F346" t="s">
        <v>754</v>
      </c>
      <c r="G346">
        <v>1</v>
      </c>
      <c r="H346" t="s">
        <v>275</v>
      </c>
      <c r="I346" t="s">
        <v>275</v>
      </c>
      <c r="J346" t="s">
        <v>687</v>
      </c>
      <c r="K346" t="str">
        <f>INDEX(PUNT_SeasonAVG!I:I,MATCH($B346,PUNT_SeasonAVG!$I:$I,0))</f>
        <v>Admiral Schofield</v>
      </c>
      <c r="L346" t="str">
        <f>INDEX(PUNT_SeasonAVG!K:K,MATCH($B346,PUNT_SeasonAVG!$I:$I,0))</f>
        <v>WAS</v>
      </c>
      <c r="M346" s="5">
        <f>INDEX(PUNT_SeasonAVG!B:B,MATCH($B346,PUNT_SeasonAVG!$I:$I,0))</f>
        <v>360</v>
      </c>
      <c r="N346" s="5">
        <f>INDEX(PUNT_L10gamesAVG!B:B,MATCH($B346,PUNT_L10gamesAVG!$I:$I,0))</f>
        <v>358</v>
      </c>
      <c r="O346" s="5">
        <f>INDEX(PUNT_L5gamesAVG!B:B,MATCH($B346,PUNT_L5gamesAVG!$I:$I,0))</f>
        <v>355</v>
      </c>
    </row>
    <row r="347" spans="1:15" x14ac:dyDescent="0.3">
      <c r="A347">
        <v>5689</v>
      </c>
      <c r="B347" t="s">
        <v>589</v>
      </c>
      <c r="C347" t="s">
        <v>732</v>
      </c>
      <c r="D347" t="s">
        <v>1109</v>
      </c>
      <c r="E347" t="s">
        <v>344</v>
      </c>
      <c r="F347" t="s">
        <v>98</v>
      </c>
      <c r="G347">
        <v>11</v>
      </c>
      <c r="H347" t="s">
        <v>275</v>
      </c>
      <c r="I347" t="s">
        <v>275</v>
      </c>
      <c r="J347" t="s">
        <v>687</v>
      </c>
      <c r="K347" t="str">
        <f>INDEX(PUNT_SeasonAVG!I:I,MATCH($B347,PUNT_SeasonAVG!$I:$I,0))</f>
        <v>Abdel Nader</v>
      </c>
      <c r="L347" t="str">
        <f>INDEX(PUNT_SeasonAVG!K:K,MATCH($B347,PUNT_SeasonAVG!$I:$I,0))</f>
        <v>OKC</v>
      </c>
      <c r="M347" s="5">
        <f>INDEX(PUNT_SeasonAVG!B:B,MATCH($B347,PUNT_SeasonAVG!$I:$I,0))</f>
        <v>361</v>
      </c>
      <c r="N347" s="5">
        <f>INDEX(PUNT_L10gamesAVG!B:B,MATCH($B347,PUNT_L10gamesAVG!$I:$I,0))</f>
        <v>359</v>
      </c>
      <c r="O347" s="5">
        <f>INDEX(PUNT_L5gamesAVG!B:B,MATCH($B347,PUNT_L5gamesAVG!$I:$I,0))</f>
        <v>344</v>
      </c>
    </row>
    <row r="348" spans="1:15" x14ac:dyDescent="0.3">
      <c r="A348">
        <v>5641</v>
      </c>
      <c r="B348" t="s">
        <v>569</v>
      </c>
      <c r="C348" t="s">
        <v>692</v>
      </c>
      <c r="D348" t="s">
        <v>1075</v>
      </c>
      <c r="E348" t="s">
        <v>323</v>
      </c>
      <c r="F348" t="s">
        <v>702</v>
      </c>
      <c r="G348">
        <v>7</v>
      </c>
      <c r="H348" t="s">
        <v>699</v>
      </c>
      <c r="I348" t="s">
        <v>275</v>
      </c>
      <c r="J348" t="s">
        <v>687</v>
      </c>
      <c r="K348" t="str">
        <f>INDEX(PUNT_SeasonAVG!I:I,MATCH($B348,PUNT_SeasonAVG!$I:$I,0))</f>
        <v>Thon Maker</v>
      </c>
      <c r="L348" t="str">
        <f>INDEX(PUNT_SeasonAVG!K:K,MATCH($B348,PUNT_SeasonAVG!$I:$I,0))</f>
        <v>DET</v>
      </c>
      <c r="M348" s="5">
        <f>INDEX(PUNT_SeasonAVG!B:B,MATCH($B348,PUNT_SeasonAVG!$I:$I,0))</f>
        <v>342</v>
      </c>
      <c r="N348" s="5">
        <f>INDEX(PUNT_L10gamesAVG!B:B,MATCH($B348,PUNT_L10gamesAVG!$I:$I,0))</f>
        <v>360</v>
      </c>
      <c r="O348" s="5">
        <f>INDEX(PUNT_L5gamesAVG!B:B,MATCH($B348,PUNT_L5gamesAVG!$I:$I,0))</f>
        <v>322</v>
      </c>
    </row>
    <row r="349" spans="1:15" x14ac:dyDescent="0.3">
      <c r="A349">
        <v>6236</v>
      </c>
      <c r="B349" t="s">
        <v>590</v>
      </c>
      <c r="C349" t="s">
        <v>692</v>
      </c>
      <c r="D349" t="s">
        <v>1506</v>
      </c>
      <c r="E349" t="s">
        <v>758</v>
      </c>
      <c r="F349" t="s">
        <v>35</v>
      </c>
      <c r="G349">
        <v>14</v>
      </c>
      <c r="H349" t="s">
        <v>275</v>
      </c>
      <c r="I349" t="s">
        <v>275</v>
      </c>
      <c r="J349" t="s">
        <v>687</v>
      </c>
      <c r="K349" t="str">
        <f>INDEX(PUNT_SeasonAVG!I:I,MATCH($B349,PUNT_SeasonAVG!$I:$I,0))</f>
        <v>Terance Mann</v>
      </c>
      <c r="L349" t="str">
        <f>INDEX(PUNT_SeasonAVG!K:K,MATCH($B349,PUNT_SeasonAVG!$I:$I,0))</f>
        <v>LAC</v>
      </c>
      <c r="M349" s="5">
        <f>INDEX(PUNT_SeasonAVG!B:B,MATCH($B349,PUNT_SeasonAVG!$I:$I,0))</f>
        <v>362</v>
      </c>
      <c r="N349" s="5">
        <f>INDEX(PUNT_L10gamesAVG!B:B,MATCH($B349,PUNT_L10gamesAVG!$I:$I,0))</f>
        <v>361</v>
      </c>
      <c r="O349" s="5">
        <f>INDEX(PUNT_L5gamesAVG!B:B,MATCH($B349,PUNT_L5gamesAVG!$I:$I,0))</f>
        <v>338</v>
      </c>
    </row>
    <row r="350" spans="1:15" x14ac:dyDescent="0.3">
      <c r="A350">
        <v>6222</v>
      </c>
      <c r="B350" t="s">
        <v>583</v>
      </c>
      <c r="C350" t="s">
        <v>807</v>
      </c>
      <c r="D350" t="s">
        <v>1488</v>
      </c>
      <c r="E350" t="s">
        <v>352</v>
      </c>
      <c r="F350" t="s">
        <v>685</v>
      </c>
      <c r="G350">
        <v>24</v>
      </c>
      <c r="H350" t="s">
        <v>45</v>
      </c>
      <c r="I350" t="s">
        <v>45</v>
      </c>
      <c r="J350" t="s">
        <v>687</v>
      </c>
      <c r="K350" t="str">
        <f>INDEX(PUNT_SeasonAVG!I:I,MATCH($B350,PUNT_SeasonAVG!$I:$I,0))</f>
        <v>Bruno Fernando</v>
      </c>
      <c r="L350" t="str">
        <f>INDEX(PUNT_SeasonAVG!K:K,MATCH($B350,PUNT_SeasonAVG!$I:$I,0))</f>
        <v>ATL</v>
      </c>
      <c r="M350" s="5">
        <f>INDEX(PUNT_SeasonAVG!B:B,MATCH($B350,PUNT_SeasonAVG!$I:$I,0))</f>
        <v>355</v>
      </c>
      <c r="N350" s="5">
        <f>INDEX(PUNT_L10gamesAVG!B:B,MATCH($B350,PUNT_L10gamesAVG!$I:$I,0))</f>
        <v>363</v>
      </c>
      <c r="O350" s="5">
        <f>INDEX(PUNT_L5gamesAVG!B:B,MATCH($B350,PUNT_L5gamesAVG!$I:$I,0))</f>
        <v>358</v>
      </c>
    </row>
    <row r="351" spans="1:15" x14ac:dyDescent="0.3">
      <c r="A351">
        <v>5270</v>
      </c>
      <c r="B351" t="s">
        <v>592</v>
      </c>
      <c r="C351" t="s">
        <v>747</v>
      </c>
      <c r="D351" t="s">
        <v>969</v>
      </c>
      <c r="E351" t="s">
        <v>758</v>
      </c>
      <c r="F351" t="s">
        <v>35</v>
      </c>
      <c r="G351">
        <v>19</v>
      </c>
      <c r="H351" t="s">
        <v>686</v>
      </c>
      <c r="I351" t="s">
        <v>274</v>
      </c>
      <c r="J351" t="s">
        <v>687</v>
      </c>
      <c r="K351" t="str">
        <f>INDEX(PUNT_SeasonAVG!I:I,MATCH($B351,PUNT_SeasonAVG!$I:$I,0))</f>
        <v>Rodney McGruder</v>
      </c>
      <c r="L351" t="str">
        <f>INDEX(PUNT_SeasonAVG!K:K,MATCH($B351,PUNT_SeasonAVG!$I:$I,0))</f>
        <v>LAC</v>
      </c>
      <c r="M351" s="5">
        <f>INDEX(PUNT_SeasonAVG!B:B,MATCH($B351,PUNT_SeasonAVG!$I:$I,0))</f>
        <v>364</v>
      </c>
      <c r="N351" s="5">
        <f>INDEX(PUNT_L10gamesAVG!B:B,MATCH($B351,PUNT_L10gamesAVG!$I:$I,0))</f>
        <v>364</v>
      </c>
      <c r="O351" s="5">
        <f>INDEX(PUNT_L5gamesAVG!B:B,MATCH($B351,PUNT_L5gamesAVG!$I:$I,0))</f>
        <v>342</v>
      </c>
    </row>
    <row r="352" spans="1:15" x14ac:dyDescent="0.3">
      <c r="A352">
        <v>6215</v>
      </c>
      <c r="B352" t="s">
        <v>593</v>
      </c>
      <c r="C352" t="s">
        <v>742</v>
      </c>
      <c r="D352" t="s">
        <v>1482</v>
      </c>
      <c r="E352" t="s">
        <v>758</v>
      </c>
      <c r="F352" t="s">
        <v>35</v>
      </c>
      <c r="G352">
        <v>25</v>
      </c>
      <c r="H352" t="s">
        <v>45</v>
      </c>
      <c r="I352" t="s">
        <v>45</v>
      </c>
      <c r="J352" t="s">
        <v>687</v>
      </c>
      <c r="K352" t="str">
        <f>INDEX(PUNT_SeasonAVG!I:I,MATCH($B352,PUNT_SeasonAVG!$I:$I,0))</f>
        <v>Mfiondu Kabengele</v>
      </c>
      <c r="L352" t="str">
        <f>INDEX(PUNT_SeasonAVG!K:K,MATCH($B352,PUNT_SeasonAVG!$I:$I,0))</f>
        <v>LAC</v>
      </c>
      <c r="M352" s="5">
        <f>INDEX(PUNT_SeasonAVG!B:B,MATCH($B352,PUNT_SeasonAVG!$I:$I,0))</f>
        <v>365</v>
      </c>
      <c r="N352" s="5">
        <f>INDEX(PUNT_L10gamesAVG!B:B,MATCH($B352,PUNT_L10gamesAVG!$I:$I,0))</f>
        <v>365</v>
      </c>
      <c r="O352" s="5">
        <f>INDEX(PUNT_L5gamesAVG!B:B,MATCH($B352,PUNT_L5gamesAVG!$I:$I,0))</f>
        <v>363</v>
      </c>
    </row>
    <row r="353" spans="1:15" x14ac:dyDescent="0.3">
      <c r="A353">
        <v>6060</v>
      </c>
      <c r="B353" t="s">
        <v>594</v>
      </c>
      <c r="C353" t="s">
        <v>45</v>
      </c>
      <c r="D353" t="s">
        <v>1294</v>
      </c>
      <c r="E353" t="s">
        <v>340</v>
      </c>
      <c r="F353" t="s">
        <v>766</v>
      </c>
      <c r="G353">
        <v>7</v>
      </c>
      <c r="H353" t="s">
        <v>275</v>
      </c>
      <c r="I353" t="s">
        <v>275</v>
      </c>
      <c r="J353" t="s">
        <v>687</v>
      </c>
      <c r="K353" t="str">
        <f>INDEX(PUNT_SeasonAVG!I:I,MATCH($B353,PUNT_SeasonAVG!$I:$I,0))</f>
        <v>Chimezie Metu</v>
      </c>
      <c r="L353" t="str">
        <f>INDEX(PUNT_SeasonAVG!K:K,MATCH($B353,PUNT_SeasonAVG!$I:$I,0))</f>
        <v>SAS</v>
      </c>
      <c r="M353" s="5">
        <f>INDEX(PUNT_SeasonAVG!B:B,MATCH($B353,PUNT_SeasonAVG!$I:$I,0))</f>
        <v>366</v>
      </c>
      <c r="N353" s="5">
        <f>INDEX(PUNT_L10gamesAVG!B:B,MATCH($B353,PUNT_L10gamesAVG!$I:$I,0))</f>
        <v>366</v>
      </c>
      <c r="O353" s="5">
        <f>INDEX(PUNT_L5gamesAVG!B:B,MATCH($B353,PUNT_L5gamesAVG!$I:$I,0))</f>
        <v>367</v>
      </c>
    </row>
    <row r="354" spans="1:15" x14ac:dyDescent="0.3">
      <c r="A354">
        <v>6065</v>
      </c>
      <c r="B354" t="s">
        <v>595</v>
      </c>
      <c r="C354" t="s">
        <v>723</v>
      </c>
      <c r="D354" t="s">
        <v>1300</v>
      </c>
      <c r="E354" t="s">
        <v>334</v>
      </c>
      <c r="F354" t="s">
        <v>760</v>
      </c>
      <c r="G354">
        <v>18</v>
      </c>
      <c r="H354" t="s">
        <v>274</v>
      </c>
      <c r="I354" t="s">
        <v>274</v>
      </c>
      <c r="J354" t="s">
        <v>687</v>
      </c>
      <c r="K354" t="str">
        <f>INDEX(PUNT_SeasonAVG!I:I,MATCH($B354,PUNT_SeasonAVG!$I:$I,0))</f>
        <v>Shake Milton</v>
      </c>
      <c r="L354" t="str">
        <f>INDEX(PUNT_SeasonAVG!K:K,MATCH($B354,PUNT_SeasonAVG!$I:$I,0))</f>
        <v>PHI</v>
      </c>
      <c r="M354" s="5">
        <f>INDEX(PUNT_SeasonAVG!B:B,MATCH($B354,PUNT_SeasonAVG!$I:$I,0))</f>
        <v>367</v>
      </c>
      <c r="N354" s="5">
        <f>INDEX(PUNT_L10gamesAVG!B:B,MATCH($B354,PUNT_L10gamesAVG!$I:$I,0))</f>
        <v>367</v>
      </c>
      <c r="O354" s="5">
        <f>INDEX(PUNT_L5gamesAVG!B:B,MATCH($B354,PUNT_L5gamesAVG!$I:$I,0))</f>
        <v>368</v>
      </c>
    </row>
    <row r="355" spans="1:15" x14ac:dyDescent="0.3">
      <c r="A355">
        <v>5841</v>
      </c>
      <c r="B355" t="s">
        <v>596</v>
      </c>
      <c r="C355" t="s">
        <v>692</v>
      </c>
      <c r="D355" t="s">
        <v>859</v>
      </c>
      <c r="E355" t="s">
        <v>343</v>
      </c>
      <c r="F355" t="s">
        <v>784</v>
      </c>
      <c r="G355">
        <v>13</v>
      </c>
      <c r="H355" t="s">
        <v>45</v>
      </c>
      <c r="I355" t="s">
        <v>45</v>
      </c>
      <c r="J355" t="s">
        <v>687</v>
      </c>
      <c r="K355" t="str">
        <f>INDEX(PUNT_SeasonAVG!I:I,MATCH($B355,PUNT_SeasonAVG!$I:$I,0))</f>
        <v>Tony Bradley</v>
      </c>
      <c r="L355" t="str">
        <f>INDEX(PUNT_SeasonAVG!K:K,MATCH($B355,PUNT_SeasonAVG!$I:$I,0))</f>
        <v>UTA</v>
      </c>
      <c r="M355" s="5">
        <f>INDEX(PUNT_SeasonAVG!B:B,MATCH($B355,PUNT_SeasonAVG!$I:$I,0))</f>
        <v>368</v>
      </c>
      <c r="N355" s="5">
        <f>INDEX(PUNT_L10gamesAVG!B:B,MATCH($B355,PUNT_L10gamesAVG!$I:$I,0))</f>
        <v>368</v>
      </c>
      <c r="O355" s="5">
        <f>INDEX(PUNT_L5gamesAVG!B:B,MATCH($B355,PUNT_L5gamesAVG!$I:$I,0))</f>
        <v>362</v>
      </c>
    </row>
    <row r="356" spans="1:15" x14ac:dyDescent="0.3">
      <c r="A356">
        <v>6051</v>
      </c>
      <c r="B356" t="s">
        <v>597</v>
      </c>
      <c r="C356" t="s">
        <v>747</v>
      </c>
      <c r="D356" t="s">
        <v>1284</v>
      </c>
      <c r="E356" t="s">
        <v>328</v>
      </c>
      <c r="F356" t="s">
        <v>781</v>
      </c>
      <c r="G356">
        <v>0</v>
      </c>
      <c r="H356" t="s">
        <v>275</v>
      </c>
      <c r="I356" t="s">
        <v>275</v>
      </c>
      <c r="J356" t="s">
        <v>687</v>
      </c>
      <c r="K356" t="str">
        <f>INDEX(PUNT_SeasonAVG!I:I,MATCH($B356,PUNT_SeasonAVG!$I:$I,0))</f>
        <v>Rodions Kurucs</v>
      </c>
      <c r="L356" t="str">
        <f>INDEX(PUNT_SeasonAVG!K:K,MATCH($B356,PUNT_SeasonAVG!$I:$I,0))</f>
        <v>BKN</v>
      </c>
      <c r="M356" s="5">
        <f>INDEX(PUNT_SeasonAVG!B:B,MATCH($B356,PUNT_SeasonAVG!$I:$I,0))</f>
        <v>369</v>
      </c>
      <c r="N356" s="5">
        <f>INDEX(PUNT_L10gamesAVG!B:B,MATCH($B356,PUNT_L10gamesAVG!$I:$I,0))</f>
        <v>369</v>
      </c>
      <c r="O356" s="5">
        <f>INDEX(PUNT_L5gamesAVG!B:B,MATCH($B356,PUNT_L5gamesAVG!$I:$I,0))</f>
        <v>375</v>
      </c>
    </row>
    <row r="357" spans="1:15" x14ac:dyDescent="0.3">
      <c r="A357">
        <v>6048</v>
      </c>
      <c r="B357" t="s">
        <v>598</v>
      </c>
      <c r="C357" t="s">
        <v>274</v>
      </c>
      <c r="D357" t="s">
        <v>1282</v>
      </c>
      <c r="E357" t="s">
        <v>349</v>
      </c>
      <c r="F357" t="s">
        <v>698</v>
      </c>
      <c r="G357">
        <v>2</v>
      </c>
      <c r="H357" t="s">
        <v>274</v>
      </c>
      <c r="I357" t="s">
        <v>274</v>
      </c>
      <c r="J357" t="s">
        <v>687</v>
      </c>
      <c r="K357" t="str">
        <f>INDEX(PUNT_SeasonAVG!I:I,MATCH($B357,PUNT_SeasonAVG!$I:$I,0))</f>
        <v>Gary Trent Jr.</v>
      </c>
      <c r="L357" t="str">
        <f>INDEX(PUNT_SeasonAVG!K:K,MATCH($B357,PUNT_SeasonAVG!$I:$I,0))</f>
        <v>POR</v>
      </c>
      <c r="M357" s="5">
        <f>INDEX(PUNT_SeasonAVG!B:B,MATCH($B357,PUNT_SeasonAVG!$I:$I,0))</f>
        <v>370</v>
      </c>
      <c r="N357" s="5">
        <f>INDEX(PUNT_L10gamesAVG!B:B,MATCH($B357,PUNT_L10gamesAVG!$I:$I,0))</f>
        <v>370</v>
      </c>
      <c r="O357" s="5">
        <f>INDEX(PUNT_L5gamesAVG!B:B,MATCH($B357,PUNT_L5gamesAVG!$I:$I,0))</f>
        <v>350</v>
      </c>
    </row>
    <row r="358" spans="1:15" x14ac:dyDescent="0.3">
      <c r="A358">
        <v>4888</v>
      </c>
      <c r="B358" t="s">
        <v>609</v>
      </c>
      <c r="C358" t="s">
        <v>807</v>
      </c>
      <c r="D358" t="s">
        <v>875</v>
      </c>
      <c r="E358" t="s">
        <v>319</v>
      </c>
      <c r="F358" t="s">
        <v>744</v>
      </c>
      <c r="G358">
        <v>8</v>
      </c>
      <c r="H358" t="s">
        <v>699</v>
      </c>
      <c r="I358" t="s">
        <v>275</v>
      </c>
      <c r="J358" t="s">
        <v>687</v>
      </c>
      <c r="K358" t="str">
        <f>INDEX(PUNT_SeasonAVG!I:I,MATCH($B358,PUNT_SeasonAVG!$I:$I,0))</f>
        <v>Bismack Biyombo</v>
      </c>
      <c r="L358" t="str">
        <f>INDEX(PUNT_SeasonAVG!K:K,MATCH($B358,PUNT_SeasonAVG!$I:$I,0))</f>
        <v>CHA</v>
      </c>
      <c r="M358" s="5">
        <f>INDEX(PUNT_SeasonAVG!B:B,MATCH($B358,PUNT_SeasonAVG!$I:$I,0))</f>
        <v>381</v>
      </c>
      <c r="N358" s="5">
        <f>INDEX(PUNT_L10gamesAVG!B:B,MATCH($B358,PUNT_L10gamesAVG!$I:$I,0))</f>
        <v>371</v>
      </c>
      <c r="O358" s="5">
        <f>INDEX(PUNT_L5gamesAVG!B:B,MATCH($B358,PUNT_L5gamesAVG!$I:$I,0))</f>
        <v>372</v>
      </c>
    </row>
    <row r="359" spans="1:15" x14ac:dyDescent="0.3">
      <c r="A359">
        <v>6275</v>
      </c>
      <c r="B359" t="s">
        <v>599</v>
      </c>
      <c r="C359" t="s">
        <v>45</v>
      </c>
      <c r="D359" t="s">
        <v>1038</v>
      </c>
      <c r="E359" t="s">
        <v>319</v>
      </c>
      <c r="F359" t="s">
        <v>744</v>
      </c>
      <c r="G359">
        <v>10</v>
      </c>
      <c r="H359" t="s">
        <v>274</v>
      </c>
      <c r="I359" t="s">
        <v>274</v>
      </c>
      <c r="J359" t="s">
        <v>687</v>
      </c>
      <c r="K359" t="str">
        <f>INDEX(PUNT_SeasonAVG!I:I,MATCH($B359,PUNT_SeasonAVG!$I:$I,0))</f>
        <v>Caleb Martin</v>
      </c>
      <c r="L359" t="str">
        <f>INDEX(PUNT_SeasonAVG!K:K,MATCH($B359,PUNT_SeasonAVG!$I:$I,0))</f>
        <v>CHA</v>
      </c>
      <c r="M359" s="5">
        <f>INDEX(PUNT_SeasonAVG!B:B,MATCH($B359,PUNT_SeasonAVG!$I:$I,0))</f>
        <v>371</v>
      </c>
      <c r="N359" s="5">
        <f>INDEX(PUNT_L10gamesAVG!B:B,MATCH($B359,PUNT_L10gamesAVG!$I:$I,0))</f>
        <v>372</v>
      </c>
      <c r="O359" s="5">
        <f>INDEX(PUNT_L5gamesAVG!B:B,MATCH($B359,PUNT_L5gamesAVG!$I:$I,0))</f>
        <v>373</v>
      </c>
    </row>
    <row r="360" spans="1:15" x14ac:dyDescent="0.3">
      <c r="A360">
        <v>6260</v>
      </c>
      <c r="B360" t="s">
        <v>600</v>
      </c>
      <c r="C360" t="s">
        <v>683</v>
      </c>
      <c r="D360" t="s">
        <v>1543</v>
      </c>
      <c r="E360" t="s">
        <v>335</v>
      </c>
      <c r="F360" t="s">
        <v>854</v>
      </c>
      <c r="G360">
        <v>77</v>
      </c>
      <c r="H360" t="s">
        <v>45</v>
      </c>
      <c r="I360" t="s">
        <v>45</v>
      </c>
      <c r="J360" t="s">
        <v>687</v>
      </c>
      <c r="K360" t="str">
        <f>INDEX(PUNT_SeasonAVG!I:I,MATCH($B360,PUNT_SeasonAVG!$I:$I,0))</f>
        <v>Vincent Poirier</v>
      </c>
      <c r="L360" t="str">
        <f>INDEX(PUNT_SeasonAVG!K:K,MATCH($B360,PUNT_SeasonAVG!$I:$I,0))</f>
        <v>BOS</v>
      </c>
      <c r="M360" s="5">
        <f>INDEX(PUNT_SeasonAVG!B:B,MATCH($B360,PUNT_SeasonAVG!$I:$I,0))</f>
        <v>372</v>
      </c>
      <c r="N360" s="5">
        <f>INDEX(PUNT_L10gamesAVG!B:B,MATCH($B360,PUNT_L10gamesAVG!$I:$I,0))</f>
        <v>373</v>
      </c>
      <c r="O360" s="5">
        <f>INDEX(PUNT_L5gamesAVG!B:B,MATCH($B360,PUNT_L5gamesAVG!$I:$I,0))</f>
        <v>374</v>
      </c>
    </row>
    <row r="361" spans="1:15" x14ac:dyDescent="0.3">
      <c r="A361">
        <v>5850</v>
      </c>
      <c r="B361" t="s">
        <v>608</v>
      </c>
      <c r="C361" t="s">
        <v>723</v>
      </c>
      <c r="D361" t="s">
        <v>1189</v>
      </c>
      <c r="E361" t="s">
        <v>335</v>
      </c>
      <c r="F361" t="s">
        <v>854</v>
      </c>
      <c r="G361">
        <v>37</v>
      </c>
      <c r="H361" t="s">
        <v>275</v>
      </c>
      <c r="I361" t="s">
        <v>275</v>
      </c>
      <c r="J361" t="s">
        <v>687</v>
      </c>
      <c r="K361" t="str">
        <f>INDEX(PUNT_SeasonAVG!I:I,MATCH($B361,PUNT_SeasonAVG!$I:$I,0))</f>
        <v>Semi Ojeleye</v>
      </c>
      <c r="L361" t="str">
        <f>INDEX(PUNT_SeasonAVG!K:K,MATCH($B361,PUNT_SeasonAVG!$I:$I,0))</f>
        <v>BOS</v>
      </c>
      <c r="M361" s="5">
        <f>INDEX(PUNT_SeasonAVG!B:B,MATCH($B361,PUNT_SeasonAVG!$I:$I,0))</f>
        <v>380</v>
      </c>
      <c r="N361" s="5">
        <f>INDEX(PUNT_L10gamesAVG!B:B,MATCH($B361,PUNT_L10gamesAVG!$I:$I,0))</f>
        <v>374</v>
      </c>
      <c r="O361" s="5">
        <f>INDEX(PUNT_L5gamesAVG!B:B,MATCH($B361,PUNT_L5gamesAVG!$I:$I,0))</f>
        <v>348</v>
      </c>
    </row>
    <row r="362" spans="1:15" x14ac:dyDescent="0.3">
      <c r="A362">
        <v>6025</v>
      </c>
      <c r="B362" t="s">
        <v>601</v>
      </c>
      <c r="C362" t="s">
        <v>742</v>
      </c>
      <c r="D362" t="s">
        <v>936</v>
      </c>
      <c r="E362" t="s">
        <v>350</v>
      </c>
      <c r="F362" t="s">
        <v>777</v>
      </c>
      <c r="G362">
        <v>1</v>
      </c>
      <c r="H362" t="s">
        <v>275</v>
      </c>
      <c r="I362" t="s">
        <v>275</v>
      </c>
      <c r="J362" t="s">
        <v>687</v>
      </c>
      <c r="K362" t="str">
        <f>INDEX(PUNT_SeasonAVG!I:I,MATCH($B362,PUNT_SeasonAVG!$I:$I,0))</f>
        <v>Michael Porter Jr.</v>
      </c>
      <c r="L362" t="str">
        <f>INDEX(PUNT_SeasonAVG!K:K,MATCH($B362,PUNT_SeasonAVG!$I:$I,0))</f>
        <v>DEN</v>
      </c>
      <c r="M362" s="5">
        <f>INDEX(PUNT_SeasonAVG!B:B,MATCH($B362,PUNT_SeasonAVG!$I:$I,0))</f>
        <v>373</v>
      </c>
      <c r="N362" s="5">
        <f>INDEX(PUNT_L10gamesAVG!B:B,MATCH($B362,PUNT_L10gamesAVG!$I:$I,0))</f>
        <v>375</v>
      </c>
      <c r="O362" s="5">
        <f>INDEX(PUNT_L5gamesAVG!B:B,MATCH($B362,PUNT_L5gamesAVG!$I:$I,0))</f>
        <v>371</v>
      </c>
    </row>
    <row r="363" spans="1:15" x14ac:dyDescent="0.3">
      <c r="A363">
        <v>6268</v>
      </c>
      <c r="B363" t="s">
        <v>602</v>
      </c>
      <c r="C363" t="s">
        <v>692</v>
      </c>
      <c r="D363" t="s">
        <v>1553</v>
      </c>
      <c r="E363" t="s">
        <v>335</v>
      </c>
      <c r="F363" t="s">
        <v>854</v>
      </c>
      <c r="G363">
        <v>99</v>
      </c>
      <c r="H363" t="s">
        <v>45</v>
      </c>
      <c r="I363" t="s">
        <v>45</v>
      </c>
      <c r="J363" t="s">
        <v>687</v>
      </c>
      <c r="K363" t="str">
        <f>INDEX(PUNT_SeasonAVG!I:I,MATCH($B363,PUNT_SeasonAVG!$I:$I,0))</f>
        <v>Tacko Fall</v>
      </c>
      <c r="L363" t="str">
        <f>INDEX(PUNT_SeasonAVG!K:K,MATCH($B363,PUNT_SeasonAVG!$I:$I,0))</f>
        <v>BOS</v>
      </c>
      <c r="M363" s="5">
        <f>INDEX(PUNT_SeasonAVG!B:B,MATCH($B363,PUNT_SeasonAVG!$I:$I,0))</f>
        <v>374</v>
      </c>
      <c r="N363" s="5">
        <f>INDEX(PUNT_L10gamesAVG!B:B,MATCH($B363,PUNT_L10gamesAVG!$I:$I,0))</f>
        <v>376</v>
      </c>
      <c r="O363" s="5">
        <f>INDEX(PUNT_L5gamesAVG!B:B,MATCH($B363,PUNT_L5gamesAVG!$I:$I,0))</f>
        <v>377</v>
      </c>
    </row>
    <row r="364" spans="1:15" x14ac:dyDescent="0.3">
      <c r="A364">
        <v>5904</v>
      </c>
      <c r="B364" t="s">
        <v>604</v>
      </c>
      <c r="C364" t="s">
        <v>732</v>
      </c>
      <c r="D364" t="s">
        <v>1229</v>
      </c>
      <c r="E364" t="s">
        <v>326</v>
      </c>
      <c r="F364" t="s">
        <v>737</v>
      </c>
      <c r="G364">
        <v>28</v>
      </c>
      <c r="H364" t="s">
        <v>275</v>
      </c>
      <c r="I364" t="s">
        <v>275</v>
      </c>
      <c r="J364" t="s">
        <v>687</v>
      </c>
      <c r="K364" t="str">
        <f>INDEX(PUNT_SeasonAVG!I:I,MATCH($B364,PUNT_SeasonAVG!$I:$I,0))</f>
        <v>Alfonzo McKinnie</v>
      </c>
      <c r="L364" t="str">
        <f>INDEX(PUNT_SeasonAVG!K:K,MATCH($B364,PUNT_SeasonAVG!$I:$I,0))</f>
        <v>CLE</v>
      </c>
      <c r="M364" s="5">
        <f>INDEX(PUNT_SeasonAVG!B:B,MATCH($B364,PUNT_SeasonAVG!$I:$I,0))</f>
        <v>376</v>
      </c>
      <c r="N364" s="5">
        <f>INDEX(PUNT_L10gamesAVG!B:B,MATCH($B364,PUNT_L10gamesAVG!$I:$I,0))</f>
        <v>378</v>
      </c>
      <c r="O364" s="5">
        <f>INDEX(PUNT_L5gamesAVG!B:B,MATCH($B364,PUNT_L5gamesAVG!$I:$I,0))</f>
        <v>369</v>
      </c>
    </row>
    <row r="365" spans="1:15" x14ac:dyDescent="0.3">
      <c r="A365">
        <v>6293</v>
      </c>
      <c r="B365" t="s">
        <v>606</v>
      </c>
      <c r="C365" t="s">
        <v>45</v>
      </c>
      <c r="D365" t="s">
        <v>999</v>
      </c>
      <c r="E365" t="s">
        <v>352</v>
      </c>
      <c r="F365" t="s">
        <v>685</v>
      </c>
      <c r="G365">
        <v>4</v>
      </c>
      <c r="H365" t="s">
        <v>275</v>
      </c>
      <c r="I365" t="s">
        <v>275</v>
      </c>
      <c r="J365" t="s">
        <v>687</v>
      </c>
      <c r="K365" t="str">
        <f>INDEX(PUNT_SeasonAVG!I:I,MATCH($B365,PUNT_SeasonAVG!$I:$I,0))</f>
        <v>Charlie Brown</v>
      </c>
      <c r="L365" t="str">
        <f>INDEX(PUNT_SeasonAVG!K:K,MATCH($B365,PUNT_SeasonAVG!$I:$I,0))</f>
        <v>ATL</v>
      </c>
      <c r="M365" s="5">
        <f>INDEX(PUNT_SeasonAVG!B:B,MATCH($B365,PUNT_SeasonAVG!$I:$I,0))</f>
        <v>378</v>
      </c>
      <c r="N365" s="5">
        <f>INDEX(PUNT_L10gamesAVG!B:B,MATCH($B365,PUNT_L10gamesAVG!$I:$I,0))</f>
        <v>380</v>
      </c>
      <c r="O365" s="5">
        <f>INDEX(PUNT_L5gamesAVG!B:B,MATCH($B365,PUNT_L5gamesAVG!$I:$I,0))</f>
        <v>379</v>
      </c>
    </row>
    <row r="366" spans="1:15" x14ac:dyDescent="0.3">
      <c r="A366">
        <v>4300</v>
      </c>
      <c r="B366" t="s">
        <v>607</v>
      </c>
      <c r="C366" t="s">
        <v>689</v>
      </c>
      <c r="D366" t="s">
        <v>793</v>
      </c>
      <c r="E366" t="s">
        <v>317</v>
      </c>
      <c r="F366" t="s">
        <v>42</v>
      </c>
      <c r="G366">
        <v>10</v>
      </c>
      <c r="H366" t="s">
        <v>275</v>
      </c>
      <c r="I366" t="s">
        <v>275</v>
      </c>
      <c r="J366" t="s">
        <v>687</v>
      </c>
      <c r="K366" t="str">
        <f>INDEX(PUNT_SeasonAVG!I:I,MATCH($B366,PUNT_SeasonAVG!$I:$I,0))</f>
        <v>Jared Dudley</v>
      </c>
      <c r="L366" t="str">
        <f>INDEX(PUNT_SeasonAVG!K:K,MATCH($B366,PUNT_SeasonAVG!$I:$I,0))</f>
        <v>LAL</v>
      </c>
      <c r="M366" s="5">
        <f>INDEX(PUNT_SeasonAVG!B:B,MATCH($B366,PUNT_SeasonAVG!$I:$I,0))</f>
        <v>379</v>
      </c>
      <c r="N366" s="5">
        <f>INDEX(PUNT_L10gamesAVG!B:B,MATCH($B366,PUNT_L10gamesAVG!$I:$I,0))</f>
        <v>381</v>
      </c>
      <c r="O366" s="5">
        <f>INDEX(PUNT_L5gamesAVG!B:B,MATCH($B366,PUNT_L5gamesAVG!$I:$I,0))</f>
        <v>380</v>
      </c>
    </row>
    <row r="367" spans="1:15" x14ac:dyDescent="0.3">
      <c r="A367">
        <v>5882</v>
      </c>
      <c r="B367" t="s">
        <v>610</v>
      </c>
      <c r="C367" t="s">
        <v>689</v>
      </c>
      <c r="D367" t="s">
        <v>1217</v>
      </c>
      <c r="E367" t="s">
        <v>758</v>
      </c>
      <c r="F367" t="s">
        <v>35</v>
      </c>
      <c r="G367">
        <v>15</v>
      </c>
      <c r="H367" t="s">
        <v>275</v>
      </c>
      <c r="I367" t="s">
        <v>275</v>
      </c>
      <c r="J367" t="s">
        <v>687</v>
      </c>
      <c r="K367" t="str">
        <f>INDEX(PUNT_SeasonAVG!I:I,MATCH($B367,PUNT_SeasonAVG!$I:$I,0))</f>
        <v>Johnathan Motley</v>
      </c>
      <c r="L367" t="str">
        <f>INDEX(PUNT_SeasonAVG!K:K,MATCH($B367,PUNT_SeasonAVG!$I:$I,0))</f>
        <v>LAC</v>
      </c>
      <c r="M367" s="5">
        <f>INDEX(PUNT_SeasonAVG!B:B,MATCH($B367,PUNT_SeasonAVG!$I:$I,0))</f>
        <v>382</v>
      </c>
      <c r="N367" s="5">
        <f>INDEX(PUNT_L10gamesAVG!B:B,MATCH($B367,PUNT_L10gamesAVG!$I:$I,0))</f>
        <v>382</v>
      </c>
      <c r="O367" s="5">
        <f>INDEX(PUNT_L5gamesAVG!B:B,MATCH($B367,PUNT_L5gamesAVG!$I:$I,0))</f>
        <v>383</v>
      </c>
    </row>
    <row r="368" spans="1:15" x14ac:dyDescent="0.3">
      <c r="A368">
        <v>5681</v>
      </c>
      <c r="B368" t="s">
        <v>611</v>
      </c>
      <c r="C368" t="s">
        <v>274</v>
      </c>
      <c r="D368" t="s">
        <v>1106</v>
      </c>
      <c r="E368" t="s">
        <v>343</v>
      </c>
      <c r="F368" t="s">
        <v>784</v>
      </c>
      <c r="G368">
        <v>31</v>
      </c>
      <c r="H368" t="s">
        <v>275</v>
      </c>
      <c r="I368" t="s">
        <v>275</v>
      </c>
      <c r="J368" t="s">
        <v>687</v>
      </c>
      <c r="K368" t="str">
        <f>INDEX(PUNT_SeasonAVG!I:I,MATCH($B368,PUNT_SeasonAVG!$I:$I,0))</f>
        <v>Georges Niang</v>
      </c>
      <c r="L368" t="str">
        <f>INDEX(PUNT_SeasonAVG!K:K,MATCH($B368,PUNT_SeasonAVG!$I:$I,0))</f>
        <v>UTA</v>
      </c>
      <c r="M368" s="5">
        <f>INDEX(PUNT_SeasonAVG!B:B,MATCH($B368,PUNT_SeasonAVG!$I:$I,0))</f>
        <v>383</v>
      </c>
      <c r="N368" s="5">
        <f>INDEX(PUNT_L10gamesAVG!B:B,MATCH($B368,PUNT_L10gamesAVG!$I:$I,0))</f>
        <v>383</v>
      </c>
      <c r="O368" s="5">
        <f>INDEX(PUNT_L5gamesAVG!B:B,MATCH($B368,PUNT_L5gamesAVG!$I:$I,0))</f>
        <v>426</v>
      </c>
    </row>
    <row r="369" spans="1:15" x14ac:dyDescent="0.3">
      <c r="A369">
        <v>5920</v>
      </c>
      <c r="B369" t="s">
        <v>612</v>
      </c>
      <c r="C369" t="s">
        <v>732</v>
      </c>
      <c r="D369" t="s">
        <v>1239</v>
      </c>
      <c r="E369" t="s">
        <v>325</v>
      </c>
      <c r="F369" t="s">
        <v>806</v>
      </c>
      <c r="G369">
        <v>11</v>
      </c>
      <c r="H369" t="s">
        <v>275</v>
      </c>
      <c r="I369" t="s">
        <v>275</v>
      </c>
      <c r="J369" t="s">
        <v>687</v>
      </c>
      <c r="K369" t="str">
        <f>INDEX(PUNT_SeasonAVG!I:I,MATCH($B369,PUNT_SeasonAVG!$I:$I,0))</f>
        <v>Amile Jefferson</v>
      </c>
      <c r="L369" t="str">
        <f>INDEX(PUNT_SeasonAVG!K:K,MATCH($B369,PUNT_SeasonAVG!$I:$I,0))</f>
        <v>ORL</v>
      </c>
      <c r="M369" s="5">
        <f>INDEX(PUNT_SeasonAVG!B:B,MATCH($B369,PUNT_SeasonAVG!$I:$I,0))</f>
        <v>384</v>
      </c>
      <c r="N369" s="5">
        <f>INDEX(PUNT_L10gamesAVG!B:B,MATCH($B369,PUNT_L10gamesAVG!$I:$I,0))</f>
        <v>384</v>
      </c>
      <c r="O369" s="5">
        <f>INDEX(PUNT_L5gamesAVG!B:B,MATCH($B369,PUNT_L5gamesAVG!$I:$I,0))</f>
        <v>385</v>
      </c>
    </row>
    <row r="370" spans="1:15" x14ac:dyDescent="0.3">
      <c r="A370">
        <v>5839</v>
      </c>
      <c r="B370" t="s">
        <v>613</v>
      </c>
      <c r="C370" t="s">
        <v>45</v>
      </c>
      <c r="D370" t="s">
        <v>1177</v>
      </c>
      <c r="E370" t="s">
        <v>347</v>
      </c>
      <c r="F370" t="s">
        <v>739</v>
      </c>
      <c r="G370">
        <v>50</v>
      </c>
      <c r="H370" t="s">
        <v>699</v>
      </c>
      <c r="I370" t="s">
        <v>275</v>
      </c>
      <c r="J370" t="s">
        <v>687</v>
      </c>
      <c r="K370" t="str">
        <f>INDEX(PUNT_SeasonAVG!I:I,MATCH($B370,PUNT_SeasonAVG!$I:$I,0))</f>
        <v>Caleb Swanigan</v>
      </c>
      <c r="L370" t="str">
        <f>INDEX(PUNT_SeasonAVG!K:K,MATCH($B370,PUNT_SeasonAVG!$I:$I,0))</f>
        <v>SAC</v>
      </c>
      <c r="M370" s="5">
        <f>INDEX(PUNT_SeasonAVG!B:B,MATCH($B370,PUNT_SeasonAVG!$I:$I,0))</f>
        <v>385</v>
      </c>
      <c r="N370" s="5">
        <f>INDEX(PUNT_L10gamesAVG!B:B,MATCH($B370,PUNT_L10gamesAVG!$I:$I,0))</f>
        <v>385</v>
      </c>
      <c r="O370" s="5">
        <f>INDEX(PUNT_L5gamesAVG!B:B,MATCH($B370,PUNT_L5gamesAVG!$I:$I,0))</f>
        <v>386</v>
      </c>
    </row>
    <row r="371" spans="1:15" x14ac:dyDescent="0.3">
      <c r="A371">
        <v>6219</v>
      </c>
      <c r="B371" t="s">
        <v>615</v>
      </c>
      <c r="C371" t="s">
        <v>704</v>
      </c>
      <c r="D371" t="s">
        <v>1486</v>
      </c>
      <c r="E371" t="s">
        <v>328</v>
      </c>
      <c r="F371" t="s">
        <v>781</v>
      </c>
      <c r="G371">
        <v>33</v>
      </c>
      <c r="H371" t="s">
        <v>45</v>
      </c>
      <c r="I371" t="s">
        <v>45</v>
      </c>
      <c r="J371" t="s">
        <v>687</v>
      </c>
      <c r="K371" t="str">
        <f>INDEX(PUNT_SeasonAVG!I:I,MATCH($B371,PUNT_SeasonAVG!$I:$I,0))</f>
        <v>Nicolas Claxton</v>
      </c>
      <c r="L371" t="str">
        <f>INDEX(PUNT_SeasonAVG!K:K,MATCH($B371,PUNT_SeasonAVG!$I:$I,0))</f>
        <v>BKN</v>
      </c>
      <c r="M371" s="5">
        <f>INDEX(PUNT_SeasonAVG!B:B,MATCH($B371,PUNT_SeasonAVG!$I:$I,0))</f>
        <v>386</v>
      </c>
      <c r="N371" s="5">
        <f>INDEX(PUNT_L10gamesAVG!B:B,MATCH($B371,PUNT_L10gamesAVG!$I:$I,0))</f>
        <v>386</v>
      </c>
      <c r="O371" s="5">
        <f>INDEX(PUNT_L5gamesAVG!B:B,MATCH($B371,PUNT_L5gamesAVG!$I:$I,0))</f>
        <v>387</v>
      </c>
    </row>
    <row r="372" spans="1:15" x14ac:dyDescent="0.3">
      <c r="A372">
        <v>5468</v>
      </c>
      <c r="B372" t="s">
        <v>616</v>
      </c>
      <c r="C372" t="s">
        <v>723</v>
      </c>
      <c r="D372" t="s">
        <v>701</v>
      </c>
      <c r="E372" t="s">
        <v>313</v>
      </c>
      <c r="F372" t="s">
        <v>774</v>
      </c>
      <c r="G372">
        <v>5</v>
      </c>
      <c r="H372" t="s">
        <v>686</v>
      </c>
      <c r="I372" t="s">
        <v>274</v>
      </c>
      <c r="J372" t="s">
        <v>687</v>
      </c>
      <c r="K372" t="str">
        <f>INDEX(PUNT_SeasonAVG!I:I,MATCH($B372,PUNT_SeasonAVG!$I:$I,0))</f>
        <v>Stanley Johnson</v>
      </c>
      <c r="L372" t="str">
        <f>INDEX(PUNT_SeasonAVG!K:K,MATCH($B372,PUNT_SeasonAVG!$I:$I,0))</f>
        <v>TOR</v>
      </c>
      <c r="M372" s="5">
        <f>INDEX(PUNT_SeasonAVG!B:B,MATCH($B372,PUNT_SeasonAVG!$I:$I,0))</f>
        <v>387</v>
      </c>
      <c r="N372" s="5">
        <f>INDEX(PUNT_L10gamesAVG!B:B,MATCH($B372,PUNT_L10gamesAVG!$I:$I,0))</f>
        <v>387</v>
      </c>
      <c r="O372" s="5">
        <f>INDEX(PUNT_L5gamesAVG!B:B,MATCH($B372,PUNT_L5gamesAVG!$I:$I,0))</f>
        <v>388</v>
      </c>
    </row>
    <row r="373" spans="1:15" x14ac:dyDescent="0.3">
      <c r="A373">
        <v>6282</v>
      </c>
      <c r="B373" t="s">
        <v>617</v>
      </c>
      <c r="C373" t="s">
        <v>692</v>
      </c>
      <c r="D373" t="s">
        <v>1064</v>
      </c>
      <c r="E373" t="s">
        <v>326</v>
      </c>
      <c r="F373" t="s">
        <v>737</v>
      </c>
      <c r="G373">
        <v>21</v>
      </c>
      <c r="H373" t="s">
        <v>275</v>
      </c>
      <c r="I373" t="s">
        <v>275</v>
      </c>
      <c r="J373" t="s">
        <v>687</v>
      </c>
      <c r="K373" t="str">
        <f>INDEX(PUNT_SeasonAVG!I:I,MATCH($B373,PUNT_SeasonAVG!$I:$I,0))</f>
        <v>Tyler Cook</v>
      </c>
      <c r="L373" t="str">
        <f>INDEX(PUNT_SeasonAVG!K:K,MATCH($B373,PUNT_SeasonAVG!$I:$I,0))</f>
        <v>CLE</v>
      </c>
      <c r="M373" s="5">
        <f>INDEX(PUNT_SeasonAVG!B:B,MATCH($B373,PUNT_SeasonAVG!$I:$I,0))</f>
        <v>388</v>
      </c>
      <c r="N373" s="5">
        <f>INDEX(PUNT_L10gamesAVG!B:B,MATCH($B373,PUNT_L10gamesAVG!$I:$I,0))</f>
        <v>388</v>
      </c>
      <c r="O373" s="5">
        <f>INDEX(PUNT_L5gamesAVG!B:B,MATCH($B373,PUNT_L5gamesAVG!$I:$I,0))</f>
        <v>389</v>
      </c>
    </row>
    <row r="374" spans="1:15" x14ac:dyDescent="0.3">
      <c r="A374">
        <v>6061</v>
      </c>
      <c r="B374" t="s">
        <v>618</v>
      </c>
      <c r="C374" t="s">
        <v>732</v>
      </c>
      <c r="D374" t="s">
        <v>701</v>
      </c>
      <c r="E374" t="s">
        <v>322</v>
      </c>
      <c r="F374" t="s">
        <v>862</v>
      </c>
      <c r="G374">
        <v>24</v>
      </c>
      <c r="H374" t="s">
        <v>275</v>
      </c>
      <c r="I374" t="s">
        <v>275</v>
      </c>
      <c r="J374" t="s">
        <v>687</v>
      </c>
      <c r="K374" t="str">
        <f>INDEX(PUNT_SeasonAVG!I:I,MATCH($B374,PUNT_SeasonAVG!$I:$I,0))</f>
        <v>Alize Johnson</v>
      </c>
      <c r="L374" t="str">
        <f>INDEX(PUNT_SeasonAVG!K:K,MATCH($B374,PUNT_SeasonAVG!$I:$I,0))</f>
        <v>IND</v>
      </c>
      <c r="M374" s="5">
        <f>INDEX(PUNT_SeasonAVG!B:B,MATCH($B374,PUNT_SeasonAVG!$I:$I,0))</f>
        <v>389</v>
      </c>
      <c r="N374" s="5">
        <f>INDEX(PUNT_L10gamesAVG!B:B,MATCH($B374,PUNT_L10gamesAVG!$I:$I,0))</f>
        <v>389</v>
      </c>
      <c r="O374" s="5">
        <f>INDEX(PUNT_L5gamesAVG!B:B,MATCH($B374,PUNT_L5gamesAVG!$I:$I,0))</f>
        <v>390</v>
      </c>
    </row>
    <row r="375" spans="1:15" x14ac:dyDescent="0.3">
      <c r="A375">
        <v>6279</v>
      </c>
      <c r="B375" t="s">
        <v>619</v>
      </c>
      <c r="C375" t="s">
        <v>689</v>
      </c>
      <c r="D375" t="s">
        <v>1216</v>
      </c>
      <c r="E375" t="s">
        <v>338</v>
      </c>
      <c r="F375" t="s">
        <v>754</v>
      </c>
      <c r="G375">
        <v>5</v>
      </c>
      <c r="H375" t="s">
        <v>274</v>
      </c>
      <c r="I375" t="s">
        <v>274</v>
      </c>
      <c r="J375" t="s">
        <v>687</v>
      </c>
      <c r="K375" t="str">
        <f>INDEX(PUNT_SeasonAVG!I:I,MATCH($B375,PUNT_SeasonAVG!$I:$I,0))</f>
        <v>Justin Robinson</v>
      </c>
      <c r="L375" t="str">
        <f>INDEX(PUNT_SeasonAVG!K:K,MATCH($B375,PUNT_SeasonAVG!$I:$I,0))</f>
        <v>WAS</v>
      </c>
      <c r="M375" s="5">
        <f>INDEX(PUNT_SeasonAVG!B:B,MATCH($B375,PUNT_SeasonAVG!$I:$I,0))</f>
        <v>390</v>
      </c>
      <c r="N375" s="5">
        <f>INDEX(PUNT_L10gamesAVG!B:B,MATCH($B375,PUNT_L10gamesAVG!$I:$I,0))</f>
        <v>390</v>
      </c>
      <c r="O375" s="5">
        <f>INDEX(PUNT_L5gamesAVG!B:B,MATCH($B375,PUNT_L5gamesAVG!$I:$I,0))</f>
        <v>391</v>
      </c>
    </row>
    <row r="376" spans="1:15" x14ac:dyDescent="0.3">
      <c r="A376">
        <v>5830</v>
      </c>
      <c r="B376" t="s">
        <v>620</v>
      </c>
      <c r="C376" t="s">
        <v>720</v>
      </c>
      <c r="D376" t="s">
        <v>1165</v>
      </c>
      <c r="E376" t="s">
        <v>355</v>
      </c>
      <c r="F376" t="s">
        <v>716</v>
      </c>
      <c r="G376">
        <v>5</v>
      </c>
      <c r="H376" t="s">
        <v>275</v>
      </c>
      <c r="I376" t="s">
        <v>275</v>
      </c>
      <c r="J376" t="s">
        <v>687</v>
      </c>
      <c r="K376" t="str">
        <f>INDEX(PUNT_SeasonAVG!I:I,MATCH($B376,PUNT_SeasonAVG!$I:$I,0))</f>
        <v>D.J. Wilson</v>
      </c>
      <c r="L376" t="str">
        <f>INDEX(PUNT_SeasonAVG!K:K,MATCH($B376,PUNT_SeasonAVG!$I:$I,0))</f>
        <v>MIL</v>
      </c>
      <c r="M376" s="5">
        <f>INDEX(PUNT_SeasonAVG!B:B,MATCH($B376,PUNT_SeasonAVG!$I:$I,0))</f>
        <v>391</v>
      </c>
      <c r="N376" s="5">
        <f>INDEX(PUNT_L10gamesAVG!B:B,MATCH($B376,PUNT_L10gamesAVG!$I:$I,0))</f>
        <v>391</v>
      </c>
      <c r="O376" s="5">
        <f>INDEX(PUNT_L5gamesAVG!B:B,MATCH($B376,PUNT_L5gamesAVG!$I:$I,0))</f>
        <v>392</v>
      </c>
    </row>
    <row r="377" spans="1:15" x14ac:dyDescent="0.3">
      <c r="A377">
        <v>6092</v>
      </c>
      <c r="B377" t="s">
        <v>621</v>
      </c>
      <c r="C377" t="s">
        <v>795</v>
      </c>
      <c r="D377" t="s">
        <v>1340</v>
      </c>
      <c r="E377" t="s">
        <v>347</v>
      </c>
      <c r="F377" t="s">
        <v>739</v>
      </c>
      <c r="G377">
        <v>32</v>
      </c>
      <c r="H377" t="s">
        <v>275</v>
      </c>
      <c r="I377" t="s">
        <v>275</v>
      </c>
      <c r="J377" t="s">
        <v>687</v>
      </c>
      <c r="K377" t="str">
        <f>INDEX(PUNT_SeasonAVG!I:I,MATCH($B377,PUNT_SeasonAVG!$I:$I,0))</f>
        <v>Wenyen Gabriel</v>
      </c>
      <c r="L377" t="str">
        <f>INDEX(PUNT_SeasonAVG!K:K,MATCH($B377,PUNT_SeasonAVG!$I:$I,0))</f>
        <v>SAC</v>
      </c>
      <c r="M377" s="5">
        <f>INDEX(PUNT_SeasonAVG!B:B,MATCH($B377,PUNT_SeasonAVG!$I:$I,0))</f>
        <v>392</v>
      </c>
      <c r="N377" s="5">
        <f>INDEX(PUNT_L10gamesAVG!B:B,MATCH($B377,PUNT_L10gamesAVG!$I:$I,0))</f>
        <v>392</v>
      </c>
      <c r="O377" s="5">
        <f>INDEX(PUNT_L5gamesAVG!B:B,MATCH($B377,PUNT_L5gamesAVG!$I:$I,0))</f>
        <v>384</v>
      </c>
    </row>
    <row r="378" spans="1:15" x14ac:dyDescent="0.3">
      <c r="A378">
        <v>5645</v>
      </c>
      <c r="B378" t="s">
        <v>622</v>
      </c>
      <c r="C378" t="s">
        <v>720</v>
      </c>
      <c r="D378" t="s">
        <v>1078</v>
      </c>
      <c r="E378" t="s">
        <v>320</v>
      </c>
      <c r="F378" t="s">
        <v>710</v>
      </c>
      <c r="G378">
        <v>45</v>
      </c>
      <c r="H378" t="s">
        <v>686</v>
      </c>
      <c r="I378" t="s">
        <v>274</v>
      </c>
      <c r="J378" t="s">
        <v>687</v>
      </c>
      <c r="K378" t="str">
        <f>INDEX(PUNT_SeasonAVG!I:I,MATCH($B378,PUNT_SeasonAVG!$I:$I,0))</f>
        <v>Denzel Valentine</v>
      </c>
      <c r="L378" t="str">
        <f>INDEX(PUNT_SeasonAVG!K:K,MATCH($B378,PUNT_SeasonAVG!$I:$I,0))</f>
        <v>CHI</v>
      </c>
      <c r="M378" s="5">
        <f>INDEX(PUNT_SeasonAVG!B:B,MATCH($B378,PUNT_SeasonAVG!$I:$I,0))</f>
        <v>393</v>
      </c>
      <c r="N378" s="5">
        <f>INDEX(PUNT_L10gamesAVG!B:B,MATCH($B378,PUNT_L10gamesAVG!$I:$I,0))</f>
        <v>393</v>
      </c>
      <c r="O378" s="5">
        <f>INDEX(PUNT_L5gamesAVG!B:B,MATCH($B378,PUNT_L5gamesAVG!$I:$I,0))</f>
        <v>393</v>
      </c>
    </row>
    <row r="379" spans="1:15" x14ac:dyDescent="0.3">
      <c r="A379">
        <v>6109</v>
      </c>
      <c r="B379" t="s">
        <v>623</v>
      </c>
      <c r="C379" t="s">
        <v>720</v>
      </c>
      <c r="D379" t="s">
        <v>1368</v>
      </c>
      <c r="E379" t="s">
        <v>340</v>
      </c>
      <c r="F379" t="s">
        <v>766</v>
      </c>
      <c r="G379">
        <v>14</v>
      </c>
      <c r="H379" t="s">
        <v>275</v>
      </c>
      <c r="I379" t="s">
        <v>275</v>
      </c>
      <c r="J379" t="s">
        <v>687</v>
      </c>
      <c r="K379" t="str">
        <f>INDEX(PUNT_SeasonAVG!I:I,MATCH($B379,PUNT_SeasonAVG!$I:$I,0))</f>
        <v>Drew Eubanks</v>
      </c>
      <c r="L379" t="str">
        <f>INDEX(PUNT_SeasonAVG!K:K,MATCH($B379,PUNT_SeasonAVG!$I:$I,0))</f>
        <v>SAS</v>
      </c>
      <c r="M379" s="5">
        <f>INDEX(PUNT_SeasonAVG!B:B,MATCH($B379,PUNT_SeasonAVG!$I:$I,0))</f>
        <v>394</v>
      </c>
      <c r="N379" s="5">
        <f>INDEX(PUNT_L10gamesAVG!B:B,MATCH($B379,PUNT_L10gamesAVG!$I:$I,0))</f>
        <v>394</v>
      </c>
      <c r="O379" s="5">
        <f>INDEX(PUNT_L5gamesAVG!B:B,MATCH($B379,PUNT_L5gamesAVG!$I:$I,0))</f>
        <v>394</v>
      </c>
    </row>
    <row r="380" spans="1:15" x14ac:dyDescent="0.3">
      <c r="A380">
        <v>3765</v>
      </c>
      <c r="B380" t="s">
        <v>624</v>
      </c>
      <c r="C380" t="s">
        <v>717</v>
      </c>
      <c r="D380" t="s">
        <v>718</v>
      </c>
      <c r="E380" t="s">
        <v>331</v>
      </c>
      <c r="F380" t="s">
        <v>719</v>
      </c>
      <c r="G380">
        <v>40</v>
      </c>
      <c r="H380" t="s">
        <v>275</v>
      </c>
      <c r="I380" t="s">
        <v>275</v>
      </c>
      <c r="J380" t="s">
        <v>687</v>
      </c>
      <c r="K380" t="str">
        <f>INDEX(PUNT_SeasonAVG!I:I,MATCH($B380,PUNT_SeasonAVG!$I:$I,0))</f>
        <v>Udonis Haslem</v>
      </c>
      <c r="L380" t="str">
        <f>INDEX(PUNT_SeasonAVG!K:K,MATCH($B380,PUNT_SeasonAVG!$I:$I,0))</f>
        <v>MIA</v>
      </c>
      <c r="M380" s="5">
        <f>INDEX(PUNT_SeasonAVG!B:B,MATCH($B380,PUNT_SeasonAVG!$I:$I,0))</f>
        <v>395</v>
      </c>
      <c r="N380" s="5">
        <f>INDEX(PUNT_L10gamesAVG!B:B,MATCH($B380,PUNT_L10gamesAVG!$I:$I,0))</f>
        <v>395</v>
      </c>
      <c r="O380" s="5">
        <f>INDEX(PUNT_L5gamesAVG!B:B,MATCH($B380,PUNT_L5gamesAVG!$I:$I,0))</f>
        <v>395</v>
      </c>
    </row>
    <row r="381" spans="1:15" x14ac:dyDescent="0.3">
      <c r="A381">
        <v>6132</v>
      </c>
      <c r="B381" t="s">
        <v>625</v>
      </c>
      <c r="C381" t="s">
        <v>1130</v>
      </c>
      <c r="D381" t="s">
        <v>1404</v>
      </c>
      <c r="E381" t="s">
        <v>332</v>
      </c>
      <c r="F381" t="s">
        <v>734</v>
      </c>
      <c r="G381">
        <v>18</v>
      </c>
      <c r="H381" t="s">
        <v>686</v>
      </c>
      <c r="I381" t="s">
        <v>274</v>
      </c>
      <c r="J381" t="s">
        <v>687</v>
      </c>
      <c r="K381" t="str">
        <f>INDEX(PUNT_SeasonAVG!I:I,MATCH($B381,PUNT_SeasonAVG!$I:$I,0))</f>
        <v>Yuta Watanabe</v>
      </c>
      <c r="L381" t="str">
        <f>INDEX(PUNT_SeasonAVG!K:K,MATCH($B381,PUNT_SeasonAVG!$I:$I,0))</f>
        <v>MEM</v>
      </c>
      <c r="M381" s="5">
        <f>INDEX(PUNT_SeasonAVG!B:B,MATCH($B381,PUNT_SeasonAVG!$I:$I,0))</f>
        <v>396</v>
      </c>
      <c r="N381" s="5">
        <f>INDEX(PUNT_L10gamesAVG!B:B,MATCH($B381,PUNT_L10gamesAVG!$I:$I,0))</f>
        <v>396</v>
      </c>
      <c r="O381" s="5">
        <f>INDEX(PUNT_L5gamesAVG!B:B,MATCH($B381,PUNT_L5gamesAVG!$I:$I,0))</f>
        <v>396</v>
      </c>
    </row>
    <row r="382" spans="1:15" x14ac:dyDescent="0.3">
      <c r="A382">
        <v>6269</v>
      </c>
      <c r="B382" t="s">
        <v>626</v>
      </c>
      <c r="C382" t="s">
        <v>689</v>
      </c>
      <c r="D382" t="s">
        <v>750</v>
      </c>
      <c r="E382" t="s">
        <v>335</v>
      </c>
      <c r="F382" t="s">
        <v>854</v>
      </c>
      <c r="G382">
        <v>43</v>
      </c>
      <c r="H382" t="s">
        <v>274</v>
      </c>
      <c r="I382" t="s">
        <v>274</v>
      </c>
      <c r="J382" t="s">
        <v>687</v>
      </c>
      <c r="K382" t="str">
        <f>INDEX(PUNT_SeasonAVG!I:I,MATCH($B382,PUNT_SeasonAVG!$I:$I,0))</f>
        <v>Javonte Green</v>
      </c>
      <c r="L382" t="str">
        <f>INDEX(PUNT_SeasonAVG!K:K,MATCH($B382,PUNT_SeasonAVG!$I:$I,0))</f>
        <v>BOS</v>
      </c>
      <c r="M382" s="5">
        <f>INDEX(PUNT_SeasonAVG!B:B,MATCH($B382,PUNT_SeasonAVG!$I:$I,0))</f>
        <v>397</v>
      </c>
      <c r="N382" s="5">
        <f>INDEX(PUNT_L10gamesAVG!B:B,MATCH($B382,PUNT_L10gamesAVG!$I:$I,0))</f>
        <v>397</v>
      </c>
      <c r="O382" s="5">
        <f>INDEX(PUNT_L5gamesAVG!B:B,MATCH($B382,PUNT_L5gamesAVG!$I:$I,0))</f>
        <v>360</v>
      </c>
    </row>
    <row r="383" spans="1:15" x14ac:dyDescent="0.3">
      <c r="A383">
        <v>6235</v>
      </c>
      <c r="B383" t="s">
        <v>627</v>
      </c>
      <c r="C383" t="s">
        <v>752</v>
      </c>
      <c r="D383" t="s">
        <v>1505</v>
      </c>
      <c r="E383" t="s">
        <v>341</v>
      </c>
      <c r="F383" t="s">
        <v>831</v>
      </c>
      <c r="G383">
        <v>17</v>
      </c>
      <c r="H383" t="s">
        <v>275</v>
      </c>
      <c r="I383" t="s">
        <v>275</v>
      </c>
      <c r="J383" t="s">
        <v>687</v>
      </c>
      <c r="K383" t="str">
        <f>INDEX(PUNT_SeasonAVG!I:I,MATCH($B383,PUNT_SeasonAVG!$I:$I,0))</f>
        <v>Ignas Brazdeikis</v>
      </c>
      <c r="L383" t="str">
        <f>INDEX(PUNT_SeasonAVG!K:K,MATCH($B383,PUNT_SeasonAVG!$I:$I,0))</f>
        <v>NYK</v>
      </c>
      <c r="M383" s="5">
        <f>INDEX(PUNT_SeasonAVG!B:B,MATCH($B383,PUNT_SeasonAVG!$I:$I,0))</f>
        <v>398</v>
      </c>
      <c r="N383" s="5">
        <f>INDEX(PUNT_L10gamesAVG!B:B,MATCH($B383,PUNT_L10gamesAVG!$I:$I,0))</f>
        <v>398</v>
      </c>
      <c r="O383" s="5">
        <f>INDEX(PUNT_L5gamesAVG!B:B,MATCH($B383,PUNT_L5gamesAVG!$I:$I,0))</f>
        <v>397</v>
      </c>
    </row>
    <row r="384" spans="1:15" x14ac:dyDescent="0.3">
      <c r="A384">
        <v>6084</v>
      </c>
      <c r="B384" t="s">
        <v>629</v>
      </c>
      <c r="C384" t="s">
        <v>747</v>
      </c>
      <c r="D384" t="s">
        <v>1327</v>
      </c>
      <c r="E384" t="s">
        <v>337</v>
      </c>
      <c r="F384" t="s">
        <v>728</v>
      </c>
      <c r="G384">
        <v>45</v>
      </c>
      <c r="H384" t="s">
        <v>275</v>
      </c>
      <c r="I384" t="s">
        <v>275</v>
      </c>
      <c r="J384" t="s">
        <v>687</v>
      </c>
      <c r="K384" t="str">
        <f>INDEX(PUNT_SeasonAVG!I:I,MATCH($B384,PUNT_SeasonAVG!$I:$I,0))</f>
        <v>Ryan Broekhoff</v>
      </c>
      <c r="L384" t="str">
        <f>INDEX(PUNT_SeasonAVG!K:K,MATCH($B384,PUNT_SeasonAVG!$I:$I,0))</f>
        <v>DAL</v>
      </c>
      <c r="M384" s="5">
        <f>INDEX(PUNT_SeasonAVG!B:B,MATCH($B384,PUNT_SeasonAVG!$I:$I,0))</f>
        <v>400</v>
      </c>
      <c r="N384" s="5">
        <f>INDEX(PUNT_L10gamesAVG!B:B,MATCH($B384,PUNT_L10gamesAVG!$I:$I,0))</f>
        <v>400</v>
      </c>
      <c r="O384" s="5">
        <f>INDEX(PUNT_L5gamesAVG!B:B,MATCH($B384,PUNT_L5gamesAVG!$I:$I,0))</f>
        <v>399</v>
      </c>
    </row>
    <row r="385" spans="1:15" x14ac:dyDescent="0.3">
      <c r="A385">
        <v>6266</v>
      </c>
      <c r="B385" t="s">
        <v>630</v>
      </c>
      <c r="C385" t="s">
        <v>712</v>
      </c>
      <c r="D385" t="s">
        <v>1550</v>
      </c>
      <c r="E385" t="s">
        <v>314</v>
      </c>
      <c r="F385" t="s">
        <v>770</v>
      </c>
      <c r="G385">
        <v>45</v>
      </c>
      <c r="H385" t="s">
        <v>275</v>
      </c>
      <c r="I385" t="s">
        <v>275</v>
      </c>
      <c r="J385" t="s">
        <v>687</v>
      </c>
      <c r="K385" t="str">
        <f>INDEX(PUNT_SeasonAVG!I:I,MATCH($B385,PUNT_SeasonAVG!$I:$I,0))</f>
        <v>Zylan Cheatham</v>
      </c>
      <c r="L385" t="str">
        <f>INDEX(PUNT_SeasonAVG!K:K,MATCH($B385,PUNT_SeasonAVG!$I:$I,0))</f>
        <v>NOR</v>
      </c>
      <c r="M385" s="5">
        <f>INDEX(PUNT_SeasonAVG!B:B,MATCH($B385,PUNT_SeasonAVG!$I:$I,0))</f>
        <v>401</v>
      </c>
      <c r="N385" s="5">
        <f>INDEX(PUNT_L10gamesAVG!B:B,MATCH($B385,PUNT_L10gamesAVG!$I:$I,0))</f>
        <v>401</v>
      </c>
      <c r="O385" s="5">
        <f>INDEX(PUNT_L5gamesAVG!B:B,MATCH($B385,PUNT_L5gamesAVG!$I:$I,0))</f>
        <v>400</v>
      </c>
    </row>
    <row r="386" spans="1:15" x14ac:dyDescent="0.3">
      <c r="A386">
        <v>6042</v>
      </c>
      <c r="B386" t="s">
        <v>631</v>
      </c>
      <c r="C386" t="s">
        <v>756</v>
      </c>
      <c r="D386" t="s">
        <v>1280</v>
      </c>
      <c r="E386" t="s">
        <v>346</v>
      </c>
      <c r="F386" t="s">
        <v>691</v>
      </c>
      <c r="G386">
        <v>2</v>
      </c>
      <c r="H386" t="s">
        <v>274</v>
      </c>
      <c r="I386" t="s">
        <v>274</v>
      </c>
      <c r="J386" t="s">
        <v>687</v>
      </c>
      <c r="K386" t="str">
        <f>INDEX(PUNT_SeasonAVG!I:I,MATCH($B386,PUNT_SeasonAVG!$I:$I,0))</f>
        <v>Elie Okobo</v>
      </c>
      <c r="L386" t="str">
        <f>INDEX(PUNT_SeasonAVG!K:K,MATCH($B386,PUNT_SeasonAVG!$I:$I,0))</f>
        <v>PHO</v>
      </c>
      <c r="M386" s="5">
        <f>INDEX(PUNT_SeasonAVG!B:B,MATCH($B386,PUNT_SeasonAVG!$I:$I,0))</f>
        <v>402</v>
      </c>
      <c r="N386" s="5">
        <f>INDEX(PUNT_L10gamesAVG!B:B,MATCH($B386,PUNT_L10gamesAVG!$I:$I,0))</f>
        <v>402</v>
      </c>
      <c r="O386" s="5">
        <f>INDEX(PUNT_L5gamesAVG!B:B,MATCH($B386,PUNT_L5gamesAVG!$I:$I,0))</f>
        <v>402</v>
      </c>
    </row>
    <row r="387" spans="1:15" x14ac:dyDescent="0.3">
      <c r="A387">
        <v>5362</v>
      </c>
      <c r="B387" t="s">
        <v>632</v>
      </c>
      <c r="C387" t="s">
        <v>692</v>
      </c>
      <c r="D387" t="s">
        <v>947</v>
      </c>
      <c r="E387" t="s">
        <v>355</v>
      </c>
      <c r="F387" t="s">
        <v>716</v>
      </c>
      <c r="G387">
        <v>43</v>
      </c>
      <c r="H387" t="s">
        <v>275</v>
      </c>
      <c r="I387" t="s">
        <v>275</v>
      </c>
      <c r="J387" t="s">
        <v>687</v>
      </c>
      <c r="K387" t="str">
        <f>INDEX(PUNT_SeasonAVG!I:I,MATCH($B387,PUNT_SeasonAVG!$I:$I,0))</f>
        <v>Thanasis Antetokounmpo</v>
      </c>
      <c r="L387" t="str">
        <f>INDEX(PUNT_SeasonAVG!K:K,MATCH($B387,PUNT_SeasonAVG!$I:$I,0))</f>
        <v>MIL</v>
      </c>
      <c r="M387" s="5">
        <f>INDEX(PUNT_SeasonAVG!B:B,MATCH($B387,PUNT_SeasonAVG!$I:$I,0))</f>
        <v>403</v>
      </c>
      <c r="N387" s="5">
        <f>INDEX(PUNT_L10gamesAVG!B:B,MATCH($B387,PUNT_L10gamesAVG!$I:$I,0))</f>
        <v>403</v>
      </c>
      <c r="O387" s="5">
        <f>INDEX(PUNT_L5gamesAVG!B:B,MATCH($B387,PUNT_L5gamesAVG!$I:$I,0))</f>
        <v>401</v>
      </c>
    </row>
    <row r="388" spans="1:15" x14ac:dyDescent="0.3">
      <c r="A388">
        <v>6281</v>
      </c>
      <c r="B388" t="s">
        <v>633</v>
      </c>
      <c r="C388" t="s">
        <v>714</v>
      </c>
      <c r="D388" t="s">
        <v>1038</v>
      </c>
      <c r="E388" t="s">
        <v>329</v>
      </c>
      <c r="F388" t="s">
        <v>811</v>
      </c>
      <c r="G388">
        <v>30</v>
      </c>
      <c r="H388" t="s">
        <v>274</v>
      </c>
      <c r="I388" t="s">
        <v>274</v>
      </c>
      <c r="J388" t="s">
        <v>687</v>
      </c>
      <c r="K388" t="str">
        <f>INDEX(PUNT_SeasonAVG!I:I,MATCH($B388,PUNT_SeasonAVG!$I:$I,0))</f>
        <v>Kelan Martin</v>
      </c>
      <c r="L388" t="str">
        <f>INDEX(PUNT_SeasonAVG!K:K,MATCH($B388,PUNT_SeasonAVG!$I:$I,0))</f>
        <v>MIN</v>
      </c>
      <c r="M388" s="5">
        <f>INDEX(PUNT_SeasonAVG!B:B,MATCH($B388,PUNT_SeasonAVG!$I:$I,0))</f>
        <v>404</v>
      </c>
      <c r="N388" s="5">
        <f>INDEX(PUNT_L10gamesAVG!B:B,MATCH($B388,PUNT_L10gamesAVG!$I:$I,0))</f>
        <v>404</v>
      </c>
      <c r="O388" s="5">
        <f>INDEX(PUNT_L5gamesAVG!B:B,MATCH($B388,PUNT_L5gamesAVG!$I:$I,0))</f>
        <v>403</v>
      </c>
    </row>
    <row r="389" spans="1:15" x14ac:dyDescent="0.3">
      <c r="A389">
        <v>6121</v>
      </c>
      <c r="B389" t="s">
        <v>634</v>
      </c>
      <c r="C389" t="s">
        <v>274</v>
      </c>
      <c r="D389" t="s">
        <v>1384</v>
      </c>
      <c r="E389" t="s">
        <v>354</v>
      </c>
      <c r="F389" t="s">
        <v>694</v>
      </c>
      <c r="G389">
        <v>6</v>
      </c>
      <c r="H389" t="s">
        <v>275</v>
      </c>
      <c r="I389" t="s">
        <v>275</v>
      </c>
      <c r="J389" t="s">
        <v>687</v>
      </c>
      <c r="K389" t="str">
        <f>INDEX(PUNT_SeasonAVG!I:I,MATCH($B389,PUNT_SeasonAVG!$I:$I,0))</f>
        <v>Gary Clark</v>
      </c>
      <c r="L389" t="str">
        <f>INDEX(PUNT_SeasonAVG!K:K,MATCH($B389,PUNT_SeasonAVG!$I:$I,0))</f>
        <v>HOU</v>
      </c>
      <c r="M389" s="5">
        <f>INDEX(PUNT_SeasonAVG!B:B,MATCH($B389,PUNT_SeasonAVG!$I:$I,0))</f>
        <v>405</v>
      </c>
      <c r="N389" s="5">
        <f>INDEX(PUNT_L10gamesAVG!B:B,MATCH($B389,PUNT_L10gamesAVG!$I:$I,0))</f>
        <v>405</v>
      </c>
      <c r="O389" s="5">
        <f>INDEX(PUNT_L5gamesAVG!B:B,MATCH($B389,PUNT_L5gamesAVG!$I:$I,0))</f>
        <v>404</v>
      </c>
    </row>
    <row r="390" spans="1:15" x14ac:dyDescent="0.3">
      <c r="A390">
        <v>5829</v>
      </c>
      <c r="B390" t="s">
        <v>636</v>
      </c>
      <c r="C390" t="s">
        <v>689</v>
      </c>
      <c r="D390" t="s">
        <v>1164</v>
      </c>
      <c r="E390" t="s">
        <v>344</v>
      </c>
      <c r="F390" t="s">
        <v>98</v>
      </c>
      <c r="G390">
        <v>13</v>
      </c>
      <c r="H390" t="s">
        <v>45</v>
      </c>
      <c r="I390" t="s">
        <v>45</v>
      </c>
      <c r="J390" t="s">
        <v>687</v>
      </c>
      <c r="K390" t="str">
        <f>INDEX(PUNT_SeasonAVG!I:I,MATCH($B390,PUNT_SeasonAVG!$I:$I,0))</f>
        <v>Justin Patton</v>
      </c>
      <c r="L390" t="str">
        <f>INDEX(PUNT_SeasonAVG!K:K,MATCH($B390,PUNT_SeasonAVG!$I:$I,0))</f>
        <v>OKC</v>
      </c>
      <c r="M390" s="5">
        <f>INDEX(PUNT_SeasonAVG!B:B,MATCH($B390,PUNT_SeasonAVG!$I:$I,0))</f>
        <v>407</v>
      </c>
      <c r="N390" s="5">
        <f>INDEX(PUNT_L10gamesAVG!B:B,MATCH($B390,PUNT_L10gamesAVG!$I:$I,0))</f>
        <v>407</v>
      </c>
      <c r="O390" s="5">
        <f>INDEX(PUNT_L5gamesAVG!B:B,MATCH($B390,PUNT_L5gamesAVG!$I:$I,0))</f>
        <v>405</v>
      </c>
    </row>
    <row r="391" spans="1:15" x14ac:dyDescent="0.3">
      <c r="A391">
        <v>6046</v>
      </c>
      <c r="B391" t="s">
        <v>638</v>
      </c>
      <c r="C391" t="s">
        <v>742</v>
      </c>
      <c r="D391" t="s">
        <v>1010</v>
      </c>
      <c r="E391" t="s">
        <v>325</v>
      </c>
      <c r="F391" t="s">
        <v>806</v>
      </c>
      <c r="G391">
        <v>35</v>
      </c>
      <c r="H391" t="s">
        <v>275</v>
      </c>
      <c r="I391" t="s">
        <v>275</v>
      </c>
      <c r="J391" t="s">
        <v>687</v>
      </c>
      <c r="K391" t="str">
        <f>INDEX(PUNT_SeasonAVG!I:I,MATCH($B391,PUNT_SeasonAVG!$I:$I,0))</f>
        <v>Melvin Frazier</v>
      </c>
      <c r="L391" t="str">
        <f>INDEX(PUNT_SeasonAVG!K:K,MATCH($B391,PUNT_SeasonAVG!$I:$I,0))</f>
        <v>ORL</v>
      </c>
      <c r="M391" s="5">
        <f>INDEX(PUNT_SeasonAVG!B:B,MATCH($B391,PUNT_SeasonAVG!$I:$I,0))</f>
        <v>409</v>
      </c>
      <c r="N391" s="5">
        <f>INDEX(PUNT_L10gamesAVG!B:B,MATCH($B391,PUNT_L10gamesAVG!$I:$I,0))</f>
        <v>408</v>
      </c>
      <c r="O391" s="5">
        <f>INDEX(PUNT_L5gamesAVG!B:B,MATCH($B391,PUNT_L5gamesAVG!$I:$I,0))</f>
        <v>406</v>
      </c>
    </row>
    <row r="392" spans="1:15" x14ac:dyDescent="0.3">
      <c r="A392">
        <v>6240</v>
      </c>
      <c r="B392" t="s">
        <v>637</v>
      </c>
      <c r="C392" t="s">
        <v>689</v>
      </c>
      <c r="D392" t="s">
        <v>1512</v>
      </c>
      <c r="E392" t="s">
        <v>319</v>
      </c>
      <c r="F392" t="s">
        <v>744</v>
      </c>
      <c r="G392">
        <v>6</v>
      </c>
      <c r="H392" t="s">
        <v>275</v>
      </c>
      <c r="I392" t="s">
        <v>275</v>
      </c>
      <c r="J392" t="s">
        <v>687</v>
      </c>
      <c r="K392" t="str">
        <f>INDEX(PUNT_SeasonAVG!I:I,MATCH($B392,PUNT_SeasonAVG!$I:$I,0))</f>
        <v>Jalen McDaniels</v>
      </c>
      <c r="L392" t="str">
        <f>INDEX(PUNT_SeasonAVG!K:K,MATCH($B392,PUNT_SeasonAVG!$I:$I,0))</f>
        <v>CHA</v>
      </c>
      <c r="M392" s="5">
        <f>INDEX(PUNT_SeasonAVG!B:B,MATCH($B392,PUNT_SeasonAVG!$I:$I,0))</f>
        <v>408</v>
      </c>
      <c r="N392" s="5">
        <f>INDEX(PUNT_L10gamesAVG!B:B,MATCH($B392,PUNT_L10gamesAVG!$I:$I,0))</f>
        <v>409</v>
      </c>
      <c r="O392" s="5">
        <f>INDEX(PUNT_L5gamesAVG!B:B,MATCH($B392,PUNT_L5gamesAVG!$I:$I,0))</f>
        <v>407</v>
      </c>
    </row>
    <row r="393" spans="1:15" x14ac:dyDescent="0.3">
      <c r="A393">
        <v>5899</v>
      </c>
      <c r="B393" t="s">
        <v>639</v>
      </c>
      <c r="C393" t="s">
        <v>720</v>
      </c>
      <c r="D393" t="s">
        <v>1227</v>
      </c>
      <c r="E393" t="s">
        <v>758</v>
      </c>
      <c r="F393" t="s">
        <v>35</v>
      </c>
      <c r="G393">
        <v>10</v>
      </c>
      <c r="H393" t="s">
        <v>274</v>
      </c>
      <c r="I393" t="s">
        <v>274</v>
      </c>
      <c r="J393" t="s">
        <v>687</v>
      </c>
      <c r="K393" t="str">
        <f>INDEX(PUNT_SeasonAVG!I:I,MATCH($B393,PUNT_SeasonAVG!$I:$I,0))</f>
        <v>Derrick Walton Jr.</v>
      </c>
      <c r="L393" t="str">
        <f>INDEX(PUNT_SeasonAVG!K:K,MATCH($B393,PUNT_SeasonAVG!$I:$I,0))</f>
        <v>LAC</v>
      </c>
      <c r="M393" s="5">
        <f>INDEX(PUNT_SeasonAVG!B:B,MATCH($B393,PUNT_SeasonAVG!$I:$I,0))</f>
        <v>410</v>
      </c>
      <c r="N393" s="5">
        <f>INDEX(PUNT_L10gamesAVG!B:B,MATCH($B393,PUNT_L10gamesAVG!$I:$I,0))</f>
        <v>410</v>
      </c>
      <c r="O393" s="5">
        <f>INDEX(PUNT_L5gamesAVG!B:B,MATCH($B393,PUNT_L5gamesAVG!$I:$I,0))</f>
        <v>409</v>
      </c>
    </row>
    <row r="394" spans="1:15" x14ac:dyDescent="0.3">
      <c r="A394">
        <v>6112</v>
      </c>
      <c r="B394" t="s">
        <v>640</v>
      </c>
      <c r="C394" t="s">
        <v>720</v>
      </c>
      <c r="D394" t="s">
        <v>1372</v>
      </c>
      <c r="E394" t="s">
        <v>331</v>
      </c>
      <c r="F394" t="s">
        <v>719</v>
      </c>
      <c r="G394">
        <v>15</v>
      </c>
      <c r="H394" t="s">
        <v>274</v>
      </c>
      <c r="I394" t="s">
        <v>274</v>
      </c>
      <c r="J394" t="s">
        <v>687</v>
      </c>
      <c r="K394" t="str">
        <f>INDEX(PUNT_SeasonAVG!I:I,MATCH($B394,PUNT_SeasonAVG!$I:$I,0))</f>
        <v>Daryl Macon</v>
      </c>
      <c r="L394" t="str">
        <f>INDEX(PUNT_SeasonAVG!K:K,MATCH($B394,PUNT_SeasonAVG!$I:$I,0))</f>
        <v>MIA</v>
      </c>
      <c r="M394" s="5">
        <f>INDEX(PUNT_SeasonAVG!B:B,MATCH($B394,PUNT_SeasonAVG!$I:$I,0))</f>
        <v>411</v>
      </c>
      <c r="N394" s="5">
        <f>INDEX(PUNT_L10gamesAVG!B:B,MATCH($B394,PUNT_L10gamesAVG!$I:$I,0))</f>
        <v>411</v>
      </c>
      <c r="O394" s="5">
        <f>INDEX(PUNT_L5gamesAVG!B:B,MATCH($B394,PUNT_L5gamesAVG!$I:$I,0))</f>
        <v>410</v>
      </c>
    </row>
    <row r="395" spans="1:15" x14ac:dyDescent="0.3">
      <c r="A395">
        <v>6259</v>
      </c>
      <c r="B395" t="s">
        <v>641</v>
      </c>
      <c r="C395" t="s">
        <v>274</v>
      </c>
      <c r="D395" t="s">
        <v>1542</v>
      </c>
      <c r="E395" t="s">
        <v>338</v>
      </c>
      <c r="F395" t="s">
        <v>754</v>
      </c>
      <c r="G395">
        <v>24</v>
      </c>
      <c r="H395" t="s">
        <v>274</v>
      </c>
      <c r="I395" t="s">
        <v>274</v>
      </c>
      <c r="J395" t="s">
        <v>687</v>
      </c>
      <c r="K395" t="str">
        <f>INDEX(PUNT_SeasonAVG!I:I,MATCH($B395,PUNT_SeasonAVG!$I:$I,0))</f>
        <v>Garrison Mathews</v>
      </c>
      <c r="L395" t="str">
        <f>INDEX(PUNT_SeasonAVG!K:K,MATCH($B395,PUNT_SeasonAVG!$I:$I,0))</f>
        <v>WAS</v>
      </c>
      <c r="M395" s="5">
        <f>INDEX(PUNT_SeasonAVG!B:B,MATCH($B395,PUNT_SeasonAVG!$I:$I,0))</f>
        <v>412</v>
      </c>
      <c r="N395" s="5">
        <f>INDEX(PUNT_L10gamesAVG!B:B,MATCH($B395,PUNT_L10gamesAVG!$I:$I,0))</f>
        <v>412</v>
      </c>
      <c r="O395" s="5">
        <f>INDEX(PUNT_L5gamesAVG!B:B,MATCH($B395,PUNT_L5gamesAVG!$I:$I,0))</f>
        <v>411</v>
      </c>
    </row>
    <row r="396" spans="1:15" x14ac:dyDescent="0.3">
      <c r="A396">
        <v>5564</v>
      </c>
      <c r="B396" t="s">
        <v>642</v>
      </c>
      <c r="C396" t="s">
        <v>742</v>
      </c>
      <c r="D396" t="s">
        <v>926</v>
      </c>
      <c r="E396" t="s">
        <v>313</v>
      </c>
      <c r="F396" t="s">
        <v>774</v>
      </c>
      <c r="G396">
        <v>13</v>
      </c>
      <c r="H396" t="s">
        <v>275</v>
      </c>
      <c r="I396" t="s">
        <v>275</v>
      </c>
      <c r="J396" t="s">
        <v>687</v>
      </c>
      <c r="K396" t="str">
        <f>INDEX(PUNT_SeasonAVG!I:I,MATCH($B396,PUNT_SeasonAVG!$I:$I,0))</f>
        <v>Malcolm Miller</v>
      </c>
      <c r="L396" t="str">
        <f>INDEX(PUNT_SeasonAVG!K:K,MATCH($B396,PUNT_SeasonAVG!$I:$I,0))</f>
        <v>TOR</v>
      </c>
      <c r="M396" s="5">
        <f>INDEX(PUNT_SeasonAVG!B:B,MATCH($B396,PUNT_SeasonAVG!$I:$I,0))</f>
        <v>413</v>
      </c>
      <c r="N396" s="5">
        <f>INDEX(PUNT_L10gamesAVG!B:B,MATCH($B396,PUNT_L10gamesAVG!$I:$I,0))</f>
        <v>413</v>
      </c>
      <c r="O396" s="5">
        <f>INDEX(PUNT_L5gamesAVG!B:B,MATCH($B396,PUNT_L5gamesAVG!$I:$I,0))</f>
        <v>412</v>
      </c>
    </row>
    <row r="397" spans="1:15" x14ac:dyDescent="0.3">
      <c r="A397">
        <v>4484</v>
      </c>
      <c r="B397" t="s">
        <v>643</v>
      </c>
      <c r="C397" t="s">
        <v>45</v>
      </c>
      <c r="D397" t="s">
        <v>814</v>
      </c>
      <c r="E397" t="s">
        <v>337</v>
      </c>
      <c r="F397" t="s">
        <v>728</v>
      </c>
      <c r="G397">
        <v>1</v>
      </c>
      <c r="H397" t="s">
        <v>686</v>
      </c>
      <c r="I397" t="s">
        <v>274</v>
      </c>
      <c r="J397" t="s">
        <v>687</v>
      </c>
      <c r="K397" t="str">
        <f>INDEX(PUNT_SeasonAVG!I:I,MATCH($B397,PUNT_SeasonAVG!$I:$I,0))</f>
        <v>Courtney Lee</v>
      </c>
      <c r="L397" t="str">
        <f>INDEX(PUNT_SeasonAVG!K:K,MATCH($B397,PUNT_SeasonAVG!$I:$I,0))</f>
        <v>DAL</v>
      </c>
      <c r="M397" s="5">
        <f>INDEX(PUNT_SeasonAVG!B:B,MATCH($B397,PUNT_SeasonAVG!$I:$I,0))</f>
        <v>414</v>
      </c>
      <c r="N397" s="5">
        <f>INDEX(PUNT_L10gamesAVG!B:B,MATCH($B397,PUNT_L10gamesAVG!$I:$I,0))</f>
        <v>414</v>
      </c>
      <c r="O397" s="5">
        <f>INDEX(PUNT_L5gamesAVG!B:B,MATCH($B397,PUNT_L5gamesAVG!$I:$I,0))</f>
        <v>413</v>
      </c>
    </row>
    <row r="398" spans="1:15" x14ac:dyDescent="0.3">
      <c r="A398">
        <v>6289</v>
      </c>
      <c r="B398" t="s">
        <v>644</v>
      </c>
      <c r="C398" t="s">
        <v>742</v>
      </c>
      <c r="D398" t="s">
        <v>999</v>
      </c>
      <c r="E398" t="s">
        <v>349</v>
      </c>
      <c r="F398" t="s">
        <v>698</v>
      </c>
      <c r="G398">
        <v>4</v>
      </c>
      <c r="H398" t="s">
        <v>45</v>
      </c>
      <c r="I398" t="s">
        <v>45</v>
      </c>
      <c r="J398" t="s">
        <v>687</v>
      </c>
      <c r="K398" t="str">
        <f>INDEX(PUNT_SeasonAVG!I:I,MATCH($B398,PUNT_SeasonAVG!$I:$I,0))</f>
        <v>Moses Brown</v>
      </c>
      <c r="L398" t="str">
        <f>INDEX(PUNT_SeasonAVG!K:K,MATCH($B398,PUNT_SeasonAVG!$I:$I,0))</f>
        <v>POR</v>
      </c>
      <c r="M398" s="5">
        <f>INDEX(PUNT_SeasonAVG!B:B,MATCH($B398,PUNT_SeasonAVG!$I:$I,0))</f>
        <v>415</v>
      </c>
      <c r="N398" s="5">
        <f>INDEX(PUNT_L10gamesAVG!B:B,MATCH($B398,PUNT_L10gamesAVG!$I:$I,0))</f>
        <v>415</v>
      </c>
      <c r="O398" s="5">
        <f>INDEX(PUNT_L5gamesAVG!B:B,MATCH($B398,PUNT_L5gamesAVG!$I:$I,0))</f>
        <v>414</v>
      </c>
    </row>
    <row r="399" spans="1:15" x14ac:dyDescent="0.3">
      <c r="A399">
        <v>6029</v>
      </c>
      <c r="B399" t="s">
        <v>645</v>
      </c>
      <c r="C399" t="s">
        <v>706</v>
      </c>
      <c r="D399" t="s">
        <v>1269</v>
      </c>
      <c r="E399" t="s">
        <v>340</v>
      </c>
      <c r="F399" t="s">
        <v>766</v>
      </c>
      <c r="G399">
        <v>1</v>
      </c>
      <c r="H399" t="s">
        <v>274</v>
      </c>
      <c r="I399" t="s">
        <v>274</v>
      </c>
      <c r="J399" t="s">
        <v>687</v>
      </c>
      <c r="K399" t="str">
        <f>INDEX(PUNT_SeasonAVG!I:I,MATCH($B399,PUNT_SeasonAVG!$I:$I,0))</f>
        <v>Lonnie Walker IV</v>
      </c>
      <c r="L399" t="str">
        <f>INDEX(PUNT_SeasonAVG!K:K,MATCH($B399,PUNT_SeasonAVG!$I:$I,0))</f>
        <v>SAS</v>
      </c>
      <c r="M399" s="5">
        <f>INDEX(PUNT_SeasonAVG!B:B,MATCH($B399,PUNT_SeasonAVG!$I:$I,0))</f>
        <v>416</v>
      </c>
      <c r="N399" s="5">
        <f>INDEX(PUNT_L10gamesAVG!B:B,MATCH($B399,PUNT_L10gamesAVG!$I:$I,0))</f>
        <v>416</v>
      </c>
      <c r="O399" s="5">
        <f>INDEX(PUNT_L5gamesAVG!B:B,MATCH($B399,PUNT_L5gamesAVG!$I:$I,0))</f>
        <v>408</v>
      </c>
    </row>
    <row r="400" spans="1:15" x14ac:dyDescent="0.3">
      <c r="A400">
        <v>6052</v>
      </c>
      <c r="B400" t="s">
        <v>646</v>
      </c>
      <c r="C400" t="s">
        <v>689</v>
      </c>
      <c r="D400" t="s">
        <v>1285</v>
      </c>
      <c r="E400" t="s">
        <v>350</v>
      </c>
      <c r="F400" t="s">
        <v>777</v>
      </c>
      <c r="G400">
        <v>8</v>
      </c>
      <c r="H400" t="s">
        <v>275</v>
      </c>
      <c r="I400" t="s">
        <v>275</v>
      </c>
      <c r="J400" t="s">
        <v>687</v>
      </c>
      <c r="K400" t="str">
        <f>INDEX(PUNT_SeasonAVG!I:I,MATCH($B400,PUNT_SeasonAVG!$I:$I,0))</f>
        <v>Jarred Vanderbilt</v>
      </c>
      <c r="L400" t="str">
        <f>INDEX(PUNT_SeasonAVG!K:K,MATCH($B400,PUNT_SeasonAVG!$I:$I,0))</f>
        <v>DEN</v>
      </c>
      <c r="M400" s="5">
        <f>INDEX(PUNT_SeasonAVG!B:B,MATCH($B400,PUNT_SeasonAVG!$I:$I,0))</f>
        <v>417</v>
      </c>
      <c r="N400" s="5">
        <f>INDEX(PUNT_L10gamesAVG!B:B,MATCH($B400,PUNT_L10gamesAVG!$I:$I,0))</f>
        <v>417</v>
      </c>
      <c r="O400" s="5">
        <f>INDEX(PUNT_L5gamesAVG!B:B,MATCH($B400,PUNT_L5gamesAVG!$I:$I,0))</f>
        <v>416</v>
      </c>
    </row>
    <row r="401" spans="1:15" x14ac:dyDescent="0.3">
      <c r="A401">
        <v>6263</v>
      </c>
      <c r="B401" t="s">
        <v>647</v>
      </c>
      <c r="C401" t="s">
        <v>723</v>
      </c>
      <c r="D401" t="s">
        <v>1547</v>
      </c>
      <c r="E401" t="s">
        <v>343</v>
      </c>
      <c r="F401" t="s">
        <v>784</v>
      </c>
      <c r="G401">
        <v>15</v>
      </c>
      <c r="H401" t="s">
        <v>275</v>
      </c>
      <c r="I401" t="s">
        <v>275</v>
      </c>
      <c r="J401" t="s">
        <v>687</v>
      </c>
      <c r="K401" t="str">
        <f>INDEX(PUNT_SeasonAVG!I:I,MATCH($B401,PUNT_SeasonAVG!$I:$I,0))</f>
        <v>Stanton Kidd</v>
      </c>
      <c r="L401" t="str">
        <f>INDEX(PUNT_SeasonAVG!K:K,MATCH($B401,PUNT_SeasonAVG!$I:$I,0))</f>
        <v>UTA</v>
      </c>
      <c r="M401" s="5">
        <f>INDEX(PUNT_SeasonAVG!B:B,MATCH($B401,PUNT_SeasonAVG!$I:$I,0))</f>
        <v>418</v>
      </c>
      <c r="N401" s="5">
        <f>INDEX(PUNT_L10gamesAVG!B:B,MATCH($B401,PUNT_L10gamesAVG!$I:$I,0))</f>
        <v>418</v>
      </c>
      <c r="O401" s="5">
        <f>INDEX(PUNT_L5gamesAVG!B:B,MATCH($B401,PUNT_L5gamesAVG!$I:$I,0))</f>
        <v>417</v>
      </c>
    </row>
    <row r="402" spans="1:15" x14ac:dyDescent="0.3">
      <c r="A402">
        <v>6249</v>
      </c>
      <c r="B402" t="s">
        <v>648</v>
      </c>
      <c r="C402" t="s">
        <v>689</v>
      </c>
      <c r="D402" t="s">
        <v>1527</v>
      </c>
      <c r="E402" t="s">
        <v>349</v>
      </c>
      <c r="F402" t="s">
        <v>698</v>
      </c>
      <c r="G402">
        <v>6</v>
      </c>
      <c r="H402" t="s">
        <v>275</v>
      </c>
      <c r="I402" t="s">
        <v>275</v>
      </c>
      <c r="J402" t="s">
        <v>687</v>
      </c>
      <c r="K402" t="str">
        <f>INDEX(PUNT_SeasonAVG!I:I,MATCH($B402,PUNT_SeasonAVG!$I:$I,0))</f>
        <v>Jaylen Hoard</v>
      </c>
      <c r="L402" t="str">
        <f>INDEX(PUNT_SeasonAVG!K:K,MATCH($B402,PUNT_SeasonAVG!$I:$I,0))</f>
        <v>POR</v>
      </c>
      <c r="M402" s="5">
        <f>INDEX(PUNT_SeasonAVG!B:B,MATCH($B402,PUNT_SeasonAVG!$I:$I,0))</f>
        <v>419</v>
      </c>
      <c r="N402" s="5">
        <f>INDEX(PUNT_L10gamesAVG!B:B,MATCH($B402,PUNT_L10gamesAVG!$I:$I,0))</f>
        <v>419</v>
      </c>
      <c r="O402" s="5">
        <f>INDEX(PUNT_L5gamesAVG!B:B,MATCH($B402,PUNT_L5gamesAVG!$I:$I,0))</f>
        <v>418</v>
      </c>
    </row>
    <row r="403" spans="1:15" x14ac:dyDescent="0.3">
      <c r="A403">
        <v>5664</v>
      </c>
      <c r="B403" t="s">
        <v>649</v>
      </c>
      <c r="C403" t="s">
        <v>45</v>
      </c>
      <c r="D403" t="s">
        <v>1095</v>
      </c>
      <c r="E403" t="s">
        <v>346</v>
      </c>
      <c r="F403" t="s">
        <v>691</v>
      </c>
      <c r="G403">
        <v>14</v>
      </c>
      <c r="H403" t="s">
        <v>699</v>
      </c>
      <c r="I403" t="s">
        <v>275</v>
      </c>
      <c r="J403" t="s">
        <v>687</v>
      </c>
      <c r="K403" t="str">
        <f>INDEX(PUNT_SeasonAVG!I:I,MATCH($B403,PUNT_SeasonAVG!$I:$I,0))</f>
        <v>Cheick Diallo</v>
      </c>
      <c r="L403" t="str">
        <f>INDEX(PUNT_SeasonAVG!K:K,MATCH($B403,PUNT_SeasonAVG!$I:$I,0))</f>
        <v>PHO</v>
      </c>
      <c r="M403" s="5">
        <f>INDEX(PUNT_SeasonAVG!B:B,MATCH($B403,PUNT_SeasonAVG!$I:$I,0))</f>
        <v>420</v>
      </c>
      <c r="N403" s="5">
        <f>INDEX(PUNT_L10gamesAVG!B:B,MATCH($B403,PUNT_L10gamesAVG!$I:$I,0))</f>
        <v>420</v>
      </c>
      <c r="O403" s="5">
        <f>INDEX(PUNT_L5gamesAVG!B:B,MATCH($B403,PUNT_L5gamesAVG!$I:$I,0))</f>
        <v>425</v>
      </c>
    </row>
    <row r="404" spans="1:15" x14ac:dyDescent="0.3">
      <c r="A404">
        <v>6294</v>
      </c>
      <c r="B404" t="s">
        <v>650</v>
      </c>
      <c r="C404" t="s">
        <v>807</v>
      </c>
      <c r="D404" t="s">
        <v>1584</v>
      </c>
      <c r="E404" t="s">
        <v>322</v>
      </c>
      <c r="F404" t="s">
        <v>862</v>
      </c>
      <c r="G404">
        <v>10</v>
      </c>
      <c r="H404" t="s">
        <v>274</v>
      </c>
      <c r="I404" t="s">
        <v>274</v>
      </c>
      <c r="J404" t="s">
        <v>687</v>
      </c>
      <c r="K404" t="str">
        <f>INDEX(PUNT_SeasonAVG!I:I,MATCH($B404,PUNT_SeasonAVG!$I:$I,0))</f>
        <v>Brian Bowen II</v>
      </c>
      <c r="L404" t="str">
        <f>INDEX(PUNT_SeasonAVG!K:K,MATCH($B404,PUNT_SeasonAVG!$I:$I,0))</f>
        <v>IND</v>
      </c>
      <c r="M404" s="5">
        <f>INDEX(PUNT_SeasonAVG!B:B,MATCH($B404,PUNT_SeasonAVG!$I:$I,0))</f>
        <v>421</v>
      </c>
      <c r="N404" s="5">
        <f>INDEX(PUNT_L10gamesAVG!B:B,MATCH($B404,PUNT_L10gamesAVG!$I:$I,0))</f>
        <v>421</v>
      </c>
      <c r="O404" s="5">
        <f>INDEX(PUNT_L5gamesAVG!B:B,MATCH($B404,PUNT_L5gamesAVG!$I:$I,0))</f>
        <v>419</v>
      </c>
    </row>
    <row r="405" spans="1:15" x14ac:dyDescent="0.3">
      <c r="A405">
        <v>6064</v>
      </c>
      <c r="B405" t="s">
        <v>651</v>
      </c>
      <c r="C405" t="s">
        <v>720</v>
      </c>
      <c r="D405" t="s">
        <v>1299</v>
      </c>
      <c r="E405" t="s">
        <v>344</v>
      </c>
      <c r="F405" t="s">
        <v>98</v>
      </c>
      <c r="G405">
        <v>22</v>
      </c>
      <c r="H405" t="s">
        <v>274</v>
      </c>
      <c r="I405" t="s">
        <v>274</v>
      </c>
      <c r="J405" t="s">
        <v>687</v>
      </c>
      <c r="K405" t="str">
        <f>INDEX(PUNT_SeasonAVG!I:I,MATCH($B405,PUNT_SeasonAVG!$I:$I,0))</f>
        <v>Devon Hall</v>
      </c>
      <c r="L405" t="str">
        <f>INDEX(PUNT_SeasonAVG!K:K,MATCH($B405,PUNT_SeasonAVG!$I:$I,0))</f>
        <v>OKC</v>
      </c>
      <c r="M405" s="5">
        <f>INDEX(PUNT_SeasonAVG!B:B,MATCH($B405,PUNT_SeasonAVG!$I:$I,0))</f>
        <v>422</v>
      </c>
      <c r="N405" s="5">
        <f>INDEX(PUNT_L10gamesAVG!B:B,MATCH($B405,PUNT_L10gamesAVG!$I:$I,0))</f>
        <v>422</v>
      </c>
      <c r="O405" s="5">
        <f>INDEX(PUNT_L5gamesAVG!B:B,MATCH($B405,PUNT_L5gamesAVG!$I:$I,0))</f>
        <v>420</v>
      </c>
    </row>
    <row r="406" spans="1:15" x14ac:dyDescent="0.3">
      <c r="A406">
        <v>6228</v>
      </c>
      <c r="B406" t="s">
        <v>652</v>
      </c>
      <c r="C406" t="s">
        <v>689</v>
      </c>
      <c r="D406" t="s">
        <v>707</v>
      </c>
      <c r="E406" t="s">
        <v>347</v>
      </c>
      <c r="F406" t="s">
        <v>739</v>
      </c>
      <c r="G406">
        <v>10</v>
      </c>
      <c r="H406" t="s">
        <v>274</v>
      </c>
      <c r="I406" t="s">
        <v>274</v>
      </c>
      <c r="J406" t="s">
        <v>687</v>
      </c>
      <c r="K406" t="str">
        <f>INDEX(PUNT_SeasonAVG!I:I,MATCH($B406,PUNT_SeasonAVG!$I:$I,0))</f>
        <v>Justin James</v>
      </c>
      <c r="L406" t="str">
        <f>INDEX(PUNT_SeasonAVG!K:K,MATCH($B406,PUNT_SeasonAVG!$I:$I,0))</f>
        <v>SAC</v>
      </c>
      <c r="M406" s="5">
        <f>INDEX(PUNT_SeasonAVG!B:B,MATCH($B406,PUNT_SeasonAVG!$I:$I,0))</f>
        <v>423</v>
      </c>
      <c r="N406" s="5">
        <f>INDEX(PUNT_L10gamesAVG!B:B,MATCH($B406,PUNT_L10gamesAVG!$I:$I,0))</f>
        <v>423</v>
      </c>
      <c r="O406" s="5">
        <f>INDEX(PUNT_L5gamesAVG!B:B,MATCH($B406,PUNT_L5gamesAVG!$I:$I,0))</f>
        <v>421</v>
      </c>
    </row>
    <row r="407" spans="1:15" x14ac:dyDescent="0.3">
      <c r="A407">
        <v>6071</v>
      </c>
      <c r="B407" t="s">
        <v>653</v>
      </c>
      <c r="C407" t="s">
        <v>714</v>
      </c>
      <c r="D407" t="s">
        <v>947</v>
      </c>
      <c r="E407" t="s">
        <v>317</v>
      </c>
      <c r="F407" t="s">
        <v>42</v>
      </c>
      <c r="G407">
        <v>37</v>
      </c>
      <c r="H407" t="s">
        <v>275</v>
      </c>
      <c r="I407" t="s">
        <v>275</v>
      </c>
      <c r="J407" t="s">
        <v>687</v>
      </c>
      <c r="K407" t="str">
        <f>INDEX(PUNT_SeasonAVG!I:I,MATCH($B407,PUNT_SeasonAVG!$I:$I,0))</f>
        <v>Kostas Antetokounmpo</v>
      </c>
      <c r="L407" t="str">
        <f>INDEX(PUNT_SeasonAVG!K:K,MATCH($B407,PUNT_SeasonAVG!$I:$I,0))</f>
        <v>LAL</v>
      </c>
      <c r="M407" s="5">
        <f>INDEX(PUNT_SeasonAVG!B:B,MATCH($B407,PUNT_SeasonAVG!$I:$I,0))</f>
        <v>424</v>
      </c>
      <c r="N407" s="5">
        <f>INDEX(PUNT_L10gamesAVG!B:B,MATCH($B407,PUNT_L10gamesAVG!$I:$I,0))</f>
        <v>424</v>
      </c>
      <c r="O407" s="5">
        <f>INDEX(PUNT_L5gamesAVG!B:B,MATCH($B407,PUNT_L5gamesAVG!$I:$I,0))</f>
        <v>424</v>
      </c>
    </row>
    <row r="408" spans="1:15" x14ac:dyDescent="0.3">
      <c r="A408">
        <v>6250</v>
      </c>
      <c r="B408" t="s">
        <v>654</v>
      </c>
      <c r="C408" t="s">
        <v>712</v>
      </c>
      <c r="D408" t="s">
        <v>1528</v>
      </c>
      <c r="E408" t="s">
        <v>317</v>
      </c>
      <c r="F408" t="s">
        <v>42</v>
      </c>
      <c r="G408">
        <v>21</v>
      </c>
      <c r="H408" t="s">
        <v>274</v>
      </c>
      <c r="I408" t="s">
        <v>274</v>
      </c>
      <c r="J408" t="s">
        <v>687</v>
      </c>
      <c r="K408" t="str">
        <f>INDEX(PUNT_SeasonAVG!I:I,MATCH($B408,PUNT_SeasonAVG!$I:$I,0))</f>
        <v>Zach Norvell Jr.</v>
      </c>
      <c r="L408" t="str">
        <f>INDEX(PUNT_SeasonAVG!K:K,MATCH($B408,PUNT_SeasonAVG!$I:$I,0))</f>
        <v>LAL</v>
      </c>
      <c r="M408" s="5">
        <f>INDEX(PUNT_SeasonAVG!B:B,MATCH($B408,PUNT_SeasonAVG!$I:$I,0))</f>
        <v>425</v>
      </c>
      <c r="N408" s="5">
        <f>INDEX(PUNT_L10gamesAVG!B:B,MATCH($B408,PUNT_L10gamesAVG!$I:$I,0))</f>
        <v>425</v>
      </c>
      <c r="O408" s="5">
        <f>INDEX(PUNT_L5gamesAVG!B:B,MATCH($B408,PUNT_L5gamesAVG!$I:$I,0))</f>
        <v>422</v>
      </c>
    </row>
    <row r="409" spans="1:15" x14ac:dyDescent="0.3">
      <c r="A409">
        <v>6220</v>
      </c>
      <c r="B409" t="s">
        <v>655</v>
      </c>
      <c r="C409" t="s">
        <v>714</v>
      </c>
      <c r="D409" t="s">
        <v>1487</v>
      </c>
      <c r="E409" t="s">
        <v>331</v>
      </c>
      <c r="F409" t="s">
        <v>719</v>
      </c>
      <c r="G409">
        <v>4</v>
      </c>
      <c r="H409" t="s">
        <v>275</v>
      </c>
      <c r="I409" t="s">
        <v>275</v>
      </c>
      <c r="J409" t="s">
        <v>687</v>
      </c>
      <c r="K409" t="str">
        <f>INDEX(PUNT_SeasonAVG!I:I,MATCH($B409,PUNT_SeasonAVG!$I:$I,0))</f>
        <v>KZ Okpala</v>
      </c>
      <c r="L409" t="str">
        <f>INDEX(PUNT_SeasonAVG!K:K,MATCH($B409,PUNT_SeasonAVG!$I:$I,0))</f>
        <v>MIA</v>
      </c>
      <c r="M409" s="5">
        <f>INDEX(PUNT_SeasonAVG!B:B,MATCH($B409,PUNT_SeasonAVG!$I:$I,0))</f>
        <v>426</v>
      </c>
      <c r="N409" s="5">
        <f>INDEX(PUNT_L10gamesAVG!B:B,MATCH($B409,PUNT_L10gamesAVG!$I:$I,0))</f>
        <v>426</v>
      </c>
      <c r="O409" s="5">
        <f>INDEX(PUNT_L5gamesAVG!B:B,MATCH($B409,PUNT_L5gamesAVG!$I:$I,0))</f>
        <v>423</v>
      </c>
    </row>
    <row r="410" spans="1:15" x14ac:dyDescent="0.3">
      <c r="A410">
        <v>5868</v>
      </c>
      <c r="B410" t="s">
        <v>657</v>
      </c>
      <c r="C410" t="s">
        <v>704</v>
      </c>
      <c r="D410" t="s">
        <v>1209</v>
      </c>
      <c r="E410" t="s">
        <v>343</v>
      </c>
      <c r="F410" t="s">
        <v>784</v>
      </c>
      <c r="G410">
        <v>0</v>
      </c>
      <c r="H410" t="s">
        <v>274</v>
      </c>
      <c r="I410" t="s">
        <v>274</v>
      </c>
      <c r="J410" t="s">
        <v>687</v>
      </c>
      <c r="K410" t="str">
        <f>INDEX(PUNT_SeasonAVG!I:I,MATCH($B410,PUNT_SeasonAVG!$I:$I,0))</f>
        <v>Nigel Williams-Goss</v>
      </c>
      <c r="L410" t="str">
        <f>INDEX(PUNT_SeasonAVG!K:K,MATCH($B410,PUNT_SeasonAVG!$I:$I,0))</f>
        <v>UTA</v>
      </c>
      <c r="M410" s="5">
        <f>INDEX(PUNT_SeasonAVG!B:B,MATCH($B410,PUNT_SeasonAVG!$I:$I,0))</f>
        <v>427</v>
      </c>
      <c r="N410" s="5">
        <f>INDEX(PUNT_L10gamesAVG!B:B,MATCH($B410,PUNT_L10gamesAVG!$I:$I,0))</f>
        <v>427</v>
      </c>
      <c r="O410" s="5">
        <f>INDEX(PUNT_L5gamesAVG!B:B,MATCH($B410,PUNT_L5gamesAVG!$I:$I,0))</f>
        <v>427</v>
      </c>
    </row>
    <row r="411" spans="1:15" x14ac:dyDescent="0.3">
      <c r="A411">
        <v>6226</v>
      </c>
      <c r="B411" t="s">
        <v>658</v>
      </c>
      <c r="C411" t="s">
        <v>720</v>
      </c>
      <c r="D411" t="s">
        <v>1493</v>
      </c>
      <c r="E411" t="s">
        <v>320</v>
      </c>
      <c r="F411" t="s">
        <v>710</v>
      </c>
      <c r="G411">
        <v>12</v>
      </c>
      <c r="H411" t="s">
        <v>45</v>
      </c>
      <c r="I411" t="s">
        <v>45</v>
      </c>
      <c r="J411" t="s">
        <v>687</v>
      </c>
      <c r="K411" t="str">
        <f>INDEX(PUNT_SeasonAVG!I:I,MATCH($B411,PUNT_SeasonAVG!$I:$I,0))</f>
        <v>Daniel Gafford</v>
      </c>
      <c r="L411" t="str">
        <f>INDEX(PUNT_SeasonAVG!K:K,MATCH($B411,PUNT_SeasonAVG!$I:$I,0))</f>
        <v>CHI</v>
      </c>
      <c r="M411" s="5">
        <f>INDEX(PUNT_SeasonAVG!B:B,MATCH($B411,PUNT_SeasonAVG!$I:$I,0))</f>
        <v>428</v>
      </c>
      <c r="N411" s="5">
        <f>INDEX(PUNT_L10gamesAVG!B:B,MATCH($B411,PUNT_L10gamesAVG!$I:$I,0))</f>
        <v>428</v>
      </c>
      <c r="O411" s="5">
        <f>INDEX(PUNT_L5gamesAVG!B:B,MATCH($B411,PUNT_L5gamesAVG!$I:$I,0))</f>
        <v>428</v>
      </c>
    </row>
    <row r="412" spans="1:15" x14ac:dyDescent="0.3">
      <c r="A412">
        <v>6322</v>
      </c>
      <c r="B412" t="s">
        <v>659</v>
      </c>
      <c r="C412" t="s">
        <v>689</v>
      </c>
      <c r="D412" t="s">
        <v>1632</v>
      </c>
      <c r="E412" t="s">
        <v>346</v>
      </c>
      <c r="F412" t="s">
        <v>691</v>
      </c>
      <c r="G412">
        <v>12</v>
      </c>
      <c r="H412" t="s">
        <v>274</v>
      </c>
      <c r="I412" t="s">
        <v>274</v>
      </c>
      <c r="J412" t="s">
        <v>687</v>
      </c>
      <c r="K412" t="str">
        <f>INDEX(PUNT_SeasonAVG!I:I,MATCH($B412,PUNT_SeasonAVG!$I:$I,0))</f>
        <v>Jared Harper</v>
      </c>
      <c r="L412" t="str">
        <f>INDEX(PUNT_SeasonAVG!K:K,MATCH($B412,PUNT_SeasonAVG!$I:$I,0))</f>
        <v>PHO</v>
      </c>
      <c r="M412" s="5">
        <f>INDEX(PUNT_SeasonAVG!B:B,MATCH($B412,PUNT_SeasonAVG!$I:$I,0))</f>
        <v>429</v>
      </c>
      <c r="N412" s="5">
        <f>INDEX(PUNT_L10gamesAVG!B:B,MATCH($B412,PUNT_L10gamesAVG!$I:$I,0))</f>
        <v>429</v>
      </c>
      <c r="O412" s="5">
        <f>INDEX(PUNT_L5gamesAVG!B:B,MATCH($B412,PUNT_L5gamesAVG!$I:$I,0))</f>
        <v>429</v>
      </c>
    </row>
    <row r="413" spans="1:15" x14ac:dyDescent="0.3">
      <c r="A413">
        <v>6176</v>
      </c>
      <c r="B413" t="s">
        <v>663</v>
      </c>
      <c r="C413" t="s">
        <v>747</v>
      </c>
      <c r="D413" t="s">
        <v>1465</v>
      </c>
      <c r="E413" t="s">
        <v>335</v>
      </c>
      <c r="F413" t="s">
        <v>854</v>
      </c>
      <c r="G413">
        <v>45</v>
      </c>
      <c r="H413" t="s">
        <v>274</v>
      </c>
      <c r="I413" t="s">
        <v>274</v>
      </c>
      <c r="J413" t="s">
        <v>687</v>
      </c>
      <c r="K413" t="str">
        <f>INDEX(PUNT_SeasonAVG!I:I,MATCH($B413,PUNT_SeasonAVG!$I:$I,0))</f>
        <v>Romeo Langford</v>
      </c>
      <c r="L413" t="str">
        <f>INDEX(PUNT_SeasonAVG!K:K,MATCH($B413,PUNT_SeasonAVG!$I:$I,0))</f>
        <v>BOS</v>
      </c>
      <c r="M413" s="5">
        <f>INDEX(PUNT_SeasonAVG!B:B,MATCH($B413,PUNT_SeasonAVG!$I:$I,0))</f>
        <v>433</v>
      </c>
      <c r="N413" s="5">
        <f>INDEX(PUNT_L10gamesAVG!B:B,MATCH($B413,PUNT_L10gamesAVG!$I:$I,0))</f>
        <v>430</v>
      </c>
      <c r="O413" s="5">
        <f>INDEX(PUNT_L5gamesAVG!B:B,MATCH($B413,PUNT_L5gamesAVG!$I:$I,0))</f>
        <v>430</v>
      </c>
    </row>
    <row r="414" spans="1:15" x14ac:dyDescent="0.3">
      <c r="A414">
        <v>4920</v>
      </c>
      <c r="B414" t="s">
        <v>661</v>
      </c>
      <c r="C414" t="s">
        <v>45</v>
      </c>
      <c r="D414" t="s">
        <v>893</v>
      </c>
      <c r="E414" t="s">
        <v>352</v>
      </c>
      <c r="F414" t="s">
        <v>685</v>
      </c>
      <c r="G414">
        <v>31</v>
      </c>
      <c r="H414" t="s">
        <v>275</v>
      </c>
      <c r="I414" t="s">
        <v>275</v>
      </c>
      <c r="J414" t="s">
        <v>687</v>
      </c>
      <c r="K414" t="str">
        <f>INDEX(PUNT_SeasonAVG!I:I,MATCH($B414,PUNT_SeasonAVG!$I:$I,0))</f>
        <v>Chandler Parsons</v>
      </c>
      <c r="L414" t="str">
        <f>INDEX(PUNT_SeasonAVG!K:K,MATCH($B414,PUNT_SeasonAVG!$I:$I,0))</f>
        <v>ATL</v>
      </c>
      <c r="M414" s="5">
        <f>INDEX(PUNT_SeasonAVG!B:B,MATCH($B414,PUNT_SeasonAVG!$I:$I,0))</f>
        <v>431</v>
      </c>
      <c r="N414" s="5">
        <f>INDEX(PUNT_L10gamesAVG!B:B,MATCH($B414,PUNT_L10gamesAVG!$I:$I,0))</f>
        <v>431</v>
      </c>
      <c r="O414" s="5">
        <f>INDEX(PUNT_L5gamesAVG!B:B,MATCH($B414,PUNT_L5gamesAVG!$I:$I,0))</f>
        <v>434</v>
      </c>
    </row>
    <row r="415" spans="1:15" x14ac:dyDescent="0.3">
      <c r="A415">
        <v>6246</v>
      </c>
      <c r="B415" t="s">
        <v>665</v>
      </c>
      <c r="C415" t="s">
        <v>742</v>
      </c>
      <c r="D415" t="s">
        <v>1522</v>
      </c>
      <c r="E415" t="s">
        <v>343</v>
      </c>
      <c r="F415" t="s">
        <v>784</v>
      </c>
      <c r="G415">
        <v>24</v>
      </c>
      <c r="H415" t="s">
        <v>274</v>
      </c>
      <c r="I415" t="s">
        <v>274</v>
      </c>
      <c r="J415" t="s">
        <v>687</v>
      </c>
      <c r="K415" t="str">
        <f>INDEX(PUNT_SeasonAVG!I:I,MATCH($B415,PUNT_SeasonAVG!$I:$I,0))</f>
        <v>Miye Oni</v>
      </c>
      <c r="L415" t="str">
        <f>INDEX(PUNT_SeasonAVG!K:K,MATCH($B415,PUNT_SeasonAVG!$I:$I,0))</f>
        <v>UTA</v>
      </c>
      <c r="M415" s="5">
        <f>INDEX(PUNT_SeasonAVG!B:B,MATCH($B415,PUNT_SeasonAVG!$I:$I,0))</f>
        <v>435</v>
      </c>
      <c r="N415" s="5">
        <f>INDEX(PUNT_L10gamesAVG!B:B,MATCH($B415,PUNT_L10gamesAVG!$I:$I,0))</f>
        <v>432</v>
      </c>
      <c r="O415" s="5">
        <f>INDEX(PUNT_L5gamesAVG!B:B,MATCH($B415,PUNT_L5gamesAVG!$I:$I,0))</f>
        <v>435</v>
      </c>
    </row>
    <row r="416" spans="1:15" x14ac:dyDescent="0.3">
      <c r="A416">
        <v>6231</v>
      </c>
      <c r="B416" t="s">
        <v>662</v>
      </c>
      <c r="C416" t="s">
        <v>689</v>
      </c>
      <c r="D416" t="s">
        <v>1498</v>
      </c>
      <c r="E416" t="s">
        <v>329</v>
      </c>
      <c r="F416" t="s">
        <v>811</v>
      </c>
      <c r="G416">
        <v>4</v>
      </c>
      <c r="H416" t="s">
        <v>274</v>
      </c>
      <c r="I416" t="s">
        <v>274</v>
      </c>
      <c r="J416" t="s">
        <v>687</v>
      </c>
      <c r="K416" t="str">
        <f>INDEX(PUNT_SeasonAVG!I:I,MATCH($B416,PUNT_SeasonAVG!$I:$I,0))</f>
        <v>Jaylen Nowell</v>
      </c>
      <c r="L416" t="str">
        <f>INDEX(PUNT_SeasonAVG!K:K,MATCH($B416,PUNT_SeasonAVG!$I:$I,0))</f>
        <v>MIN</v>
      </c>
      <c r="M416" s="5">
        <f>INDEX(PUNT_SeasonAVG!B:B,MATCH($B416,PUNT_SeasonAVG!$I:$I,0))</f>
        <v>432</v>
      </c>
      <c r="N416" s="5">
        <f>INDEX(PUNT_L10gamesAVG!B:B,MATCH($B416,PUNT_L10gamesAVG!$I:$I,0))</f>
        <v>433</v>
      </c>
      <c r="O416" s="5">
        <f>INDEX(PUNT_L5gamesAVG!B:B,MATCH($B416,PUNT_L5gamesAVG!$I:$I,0))</f>
        <v>436</v>
      </c>
    </row>
    <row r="417" spans="1:15" x14ac:dyDescent="0.3">
      <c r="A417">
        <v>5862</v>
      </c>
      <c r="B417" t="s">
        <v>660</v>
      </c>
      <c r="C417" t="s">
        <v>683</v>
      </c>
      <c r="D417" t="s">
        <v>1204</v>
      </c>
      <c r="E417" t="s">
        <v>350</v>
      </c>
      <c r="F417" t="s">
        <v>777</v>
      </c>
      <c r="G417">
        <v>31</v>
      </c>
      <c r="H417" t="s">
        <v>275</v>
      </c>
      <c r="I417" t="s">
        <v>275</v>
      </c>
      <c r="J417" t="s">
        <v>687</v>
      </c>
      <c r="K417" t="str">
        <f>INDEX(PUNT_SeasonAVG!I:I,MATCH($B417,PUNT_SeasonAVG!$I:$I,0))</f>
        <v>Vlatko Cancar</v>
      </c>
      <c r="L417" t="str">
        <f>INDEX(PUNT_SeasonAVG!K:K,MATCH($B417,PUNT_SeasonAVG!$I:$I,0))</f>
        <v>DEN</v>
      </c>
      <c r="M417" s="5">
        <f>INDEX(PUNT_SeasonAVG!B:B,MATCH($B417,PUNT_SeasonAVG!$I:$I,0))</f>
        <v>430</v>
      </c>
      <c r="N417" s="5">
        <f>INDEX(PUNT_L10gamesAVG!B:B,MATCH($B417,PUNT_L10gamesAVG!$I:$I,0))</f>
        <v>434</v>
      </c>
      <c r="O417" s="5">
        <f>INDEX(PUNT_L5gamesAVG!B:B,MATCH($B417,PUNT_L5gamesAVG!$I:$I,0))</f>
        <v>432</v>
      </c>
    </row>
    <row r="418" spans="1:15" x14ac:dyDescent="0.3">
      <c r="A418">
        <v>6276</v>
      </c>
      <c r="B418" t="s">
        <v>664</v>
      </c>
      <c r="C418" t="s">
        <v>720</v>
      </c>
      <c r="D418" t="s">
        <v>1563</v>
      </c>
      <c r="E418" t="s">
        <v>347</v>
      </c>
      <c r="F418" t="s">
        <v>739</v>
      </c>
      <c r="G418">
        <v>19</v>
      </c>
      <c r="H418" t="s">
        <v>274</v>
      </c>
      <c r="I418" t="s">
        <v>274</v>
      </c>
      <c r="J418" t="s">
        <v>687</v>
      </c>
      <c r="K418" t="str">
        <f>INDEX(PUNT_SeasonAVG!I:I,MATCH($B418,PUNT_SeasonAVG!$I:$I,0))</f>
        <v>DaQuan Jeffries</v>
      </c>
      <c r="L418" t="str">
        <f>INDEX(PUNT_SeasonAVG!K:K,MATCH($B418,PUNT_SeasonAVG!$I:$I,0))</f>
        <v>SAC</v>
      </c>
      <c r="M418" s="5">
        <f>INDEX(PUNT_SeasonAVG!B:B,MATCH($B418,PUNT_SeasonAVG!$I:$I,0))</f>
        <v>434</v>
      </c>
      <c r="N418" s="5">
        <f>INDEX(PUNT_L10gamesAVG!B:B,MATCH($B418,PUNT_L10gamesAVG!$I:$I,0))</f>
        <v>435</v>
      </c>
      <c r="O418" s="5">
        <f>INDEX(PUNT_L5gamesAVG!B:B,MATCH($B418,PUNT_L5gamesAVG!$I:$I,0))</f>
        <v>433</v>
      </c>
    </row>
    <row r="419" spans="1:15" x14ac:dyDescent="0.3">
      <c r="A419">
        <v>6255</v>
      </c>
      <c r="B419" t="s">
        <v>666</v>
      </c>
      <c r="C419" t="s">
        <v>689</v>
      </c>
      <c r="D419" t="s">
        <v>1537</v>
      </c>
      <c r="E419" t="s">
        <v>332</v>
      </c>
      <c r="F419" t="s">
        <v>734</v>
      </c>
      <c r="G419">
        <v>46</v>
      </c>
      <c r="H419" t="s">
        <v>274</v>
      </c>
      <c r="I419" t="s">
        <v>274</v>
      </c>
      <c r="J419" t="s">
        <v>687</v>
      </c>
      <c r="K419" t="str">
        <f>INDEX(PUNT_SeasonAVG!I:I,MATCH($B419,PUNT_SeasonAVG!$I:$I,0))</f>
        <v>John Konchar</v>
      </c>
      <c r="L419" t="str">
        <f>INDEX(PUNT_SeasonAVG!K:K,MATCH($B419,PUNT_SeasonAVG!$I:$I,0))</f>
        <v>MEM</v>
      </c>
      <c r="M419" s="5">
        <f>INDEX(PUNT_SeasonAVG!B:B,MATCH($B419,PUNT_SeasonAVG!$I:$I,0))</f>
        <v>436</v>
      </c>
      <c r="N419" s="5">
        <f>INDEX(PUNT_L10gamesAVG!B:B,MATCH($B419,PUNT_L10gamesAVG!$I:$I,0))</f>
        <v>436</v>
      </c>
      <c r="O419" s="5">
        <f>INDEX(PUNT_L5gamesAVG!B:B,MATCH($B419,PUNT_L5gamesAVG!$I:$I,0))</f>
        <v>431</v>
      </c>
    </row>
    <row r="420" spans="1:15" x14ac:dyDescent="0.3">
      <c r="A420">
        <v>6245</v>
      </c>
      <c r="B420" t="s">
        <v>667</v>
      </c>
      <c r="C420" t="s">
        <v>689</v>
      </c>
      <c r="D420" t="s">
        <v>1521</v>
      </c>
      <c r="E420" t="s">
        <v>323</v>
      </c>
      <c r="F420" t="s">
        <v>702</v>
      </c>
      <c r="G420">
        <v>18</v>
      </c>
      <c r="H420" t="s">
        <v>274</v>
      </c>
      <c r="I420" t="s">
        <v>274</v>
      </c>
      <c r="J420" t="s">
        <v>687</v>
      </c>
      <c r="K420" t="str">
        <f>INDEX(PUNT_SeasonAVG!I:I,MATCH($B420,PUNT_SeasonAVG!$I:$I,0))</f>
        <v>Jordan Bone</v>
      </c>
      <c r="L420" t="str">
        <f>INDEX(PUNT_SeasonAVG!K:K,MATCH($B420,PUNT_SeasonAVG!$I:$I,0))</f>
        <v>DET</v>
      </c>
      <c r="M420" s="5">
        <f>INDEX(PUNT_SeasonAVG!B:B,MATCH($B420,PUNT_SeasonAVG!$I:$I,0))</f>
        <v>437</v>
      </c>
      <c r="N420" s="5">
        <f>INDEX(PUNT_L10gamesAVG!B:B,MATCH($B420,PUNT_L10gamesAVG!$I:$I,0))</f>
        <v>437</v>
      </c>
      <c r="O420" s="5">
        <f>INDEX(PUNT_L5gamesAVG!B:B,MATCH($B420,PUNT_L5gamesAVG!$I:$I,0))</f>
        <v>437</v>
      </c>
    </row>
    <row r="421" spans="1:15" x14ac:dyDescent="0.3">
      <c r="A421">
        <v>5020</v>
      </c>
      <c r="B421" t="s">
        <v>668</v>
      </c>
      <c r="C421" t="s">
        <v>689</v>
      </c>
      <c r="D421" t="s">
        <v>911</v>
      </c>
      <c r="E421" t="s">
        <v>326</v>
      </c>
      <c r="F421" t="s">
        <v>737</v>
      </c>
      <c r="G421">
        <v>31</v>
      </c>
      <c r="H421" t="s">
        <v>699</v>
      </c>
      <c r="I421" t="s">
        <v>275</v>
      </c>
      <c r="J421" t="s">
        <v>687</v>
      </c>
      <c r="K421" t="str">
        <f>INDEX(PUNT_SeasonAVG!I:I,MATCH($B421,PUNT_SeasonAVG!$I:$I,0))</f>
        <v>John Henson</v>
      </c>
      <c r="L421" t="str">
        <f>INDEX(PUNT_SeasonAVG!K:K,MATCH($B421,PUNT_SeasonAVG!$I:$I,0))</f>
        <v>CLE</v>
      </c>
      <c r="M421" s="5">
        <f>INDEX(PUNT_SeasonAVG!B:B,MATCH($B421,PUNT_SeasonAVG!$I:$I,0))</f>
        <v>438</v>
      </c>
      <c r="N421" s="5">
        <f>INDEX(PUNT_L10gamesAVG!B:B,MATCH($B421,PUNT_L10gamesAVG!$I:$I,0))</f>
        <v>438</v>
      </c>
      <c r="O421" s="5">
        <f>INDEX(PUNT_L5gamesAVG!B:B,MATCH($B421,PUNT_L5gamesAVG!$I:$I,0))</f>
        <v>438</v>
      </c>
    </row>
    <row r="422" spans="1:15" x14ac:dyDescent="0.3">
      <c r="A422">
        <v>6049</v>
      </c>
      <c r="B422" t="s">
        <v>669</v>
      </c>
      <c r="C422" t="s">
        <v>714</v>
      </c>
      <c r="D422" t="s">
        <v>898</v>
      </c>
      <c r="E422" t="s">
        <v>323</v>
      </c>
      <c r="F422" t="s">
        <v>702</v>
      </c>
      <c r="G422">
        <v>13</v>
      </c>
      <c r="H422" t="s">
        <v>274</v>
      </c>
      <c r="I422" t="s">
        <v>274</v>
      </c>
      <c r="J422" t="s">
        <v>687</v>
      </c>
      <c r="K422" t="str">
        <f>INDEX(PUNT_SeasonAVG!I:I,MATCH($B422,PUNT_SeasonAVG!$I:$I,0))</f>
        <v>Khyri Thomas</v>
      </c>
      <c r="L422" t="str">
        <f>INDEX(PUNT_SeasonAVG!K:K,MATCH($B422,PUNT_SeasonAVG!$I:$I,0))</f>
        <v>DET</v>
      </c>
      <c r="M422" s="5">
        <f>INDEX(PUNT_SeasonAVG!B:B,MATCH($B422,PUNT_SeasonAVG!$I:$I,0))</f>
        <v>439</v>
      </c>
      <c r="N422" s="5">
        <f>INDEX(PUNT_L10gamesAVG!B:B,MATCH($B422,PUNT_L10gamesAVG!$I:$I,0))</f>
        <v>439</v>
      </c>
      <c r="O422" s="5">
        <f>INDEX(PUNT_L5gamesAVG!B:B,MATCH($B422,PUNT_L5gamesAVG!$I:$I,0))</f>
        <v>439</v>
      </c>
    </row>
    <row r="423" spans="1:15" x14ac:dyDescent="0.3">
      <c r="A423">
        <v>5849</v>
      </c>
      <c r="B423" t="s">
        <v>671</v>
      </c>
      <c r="C423" t="s">
        <v>689</v>
      </c>
      <c r="D423" t="s">
        <v>1188</v>
      </c>
      <c r="E423" t="s">
        <v>334</v>
      </c>
      <c r="F423" t="s">
        <v>760</v>
      </c>
      <c r="G423">
        <v>43</v>
      </c>
      <c r="H423" t="s">
        <v>275</v>
      </c>
      <c r="I423" t="s">
        <v>275</v>
      </c>
      <c r="J423" t="s">
        <v>687</v>
      </c>
      <c r="K423" t="str">
        <f>INDEX(PUNT_SeasonAVG!I:I,MATCH($B423,PUNT_SeasonAVG!$I:$I,0))</f>
        <v>Jonah Bolden</v>
      </c>
      <c r="L423" t="str">
        <f>INDEX(PUNT_SeasonAVG!K:K,MATCH($B423,PUNT_SeasonAVG!$I:$I,0))</f>
        <v>PHI</v>
      </c>
      <c r="M423" s="5">
        <f>INDEX(PUNT_SeasonAVG!B:B,MATCH($B423,PUNT_SeasonAVG!$I:$I,0))</f>
        <v>440</v>
      </c>
      <c r="N423" s="5">
        <f>INDEX(PUNT_L10gamesAVG!B:B,MATCH($B423,PUNT_L10gamesAVG!$I:$I,0))</f>
        <v>440</v>
      </c>
      <c r="O423" s="5">
        <f>INDEX(PUNT_L5gamesAVG!B:B,MATCH($B423,PUNT_L5gamesAVG!$I:$I,0))</f>
        <v>440</v>
      </c>
    </row>
    <row r="424" spans="1:15" x14ac:dyDescent="0.3">
      <c r="A424">
        <v>5390</v>
      </c>
      <c r="B424" t="s">
        <v>672</v>
      </c>
      <c r="C424" t="s">
        <v>714</v>
      </c>
      <c r="D424" t="s">
        <v>1008</v>
      </c>
      <c r="E424" t="s">
        <v>325</v>
      </c>
      <c r="F424" t="s">
        <v>806</v>
      </c>
      <c r="G424">
        <v>24</v>
      </c>
      <c r="H424" t="s">
        <v>699</v>
      </c>
      <c r="I424" t="s">
        <v>275</v>
      </c>
      <c r="J424" t="s">
        <v>687</v>
      </c>
      <c r="K424" t="str">
        <f>INDEX(PUNT_SeasonAVG!I:I,MATCH($B424,PUNT_SeasonAVG!$I:$I,0))</f>
        <v>Khem Birch</v>
      </c>
      <c r="L424" t="str">
        <f>INDEX(PUNT_SeasonAVG!K:K,MATCH($B424,PUNT_SeasonAVG!$I:$I,0))</f>
        <v>ORL</v>
      </c>
      <c r="M424" s="5">
        <f>INDEX(PUNT_SeasonAVG!B:B,MATCH($B424,PUNT_SeasonAVG!$I:$I,0))</f>
        <v>441</v>
      </c>
      <c r="N424" s="5">
        <f>INDEX(PUNT_L10gamesAVG!B:B,MATCH($B424,PUNT_L10gamesAVG!$I:$I,0))</f>
        <v>441</v>
      </c>
      <c r="O424" s="5">
        <f>INDEX(PUNT_L5gamesAVG!B:B,MATCH($B424,PUNT_L5gamesAVG!$I:$I,0))</f>
        <v>441</v>
      </c>
    </row>
    <row r="425" spans="1:15" x14ac:dyDescent="0.3">
      <c r="A425">
        <v>3407</v>
      </c>
      <c r="B425" t="s">
        <v>688</v>
      </c>
      <c r="C425" t="s">
        <v>689</v>
      </c>
      <c r="D425" t="s">
        <v>690</v>
      </c>
      <c r="E425" t="s">
        <v>346</v>
      </c>
      <c r="F425" t="s">
        <v>691</v>
      </c>
      <c r="G425">
        <v>11</v>
      </c>
      <c r="H425" t="s">
        <v>686</v>
      </c>
      <c r="I425" t="s">
        <v>274</v>
      </c>
      <c r="J425" t="s">
        <v>687</v>
      </c>
      <c r="K425" t="e">
        <f>INDEX(PUNT_SeasonAVG!I:I,MATCH($B425,PUNT_SeasonAVG!$I:$I,0))</f>
        <v>#N/A</v>
      </c>
      <c r="L425" t="e">
        <f>INDEX(PUNT_SeasonAVG!K:K,MATCH($B425,PUNT_SeasonAVG!$I:$I,0))</f>
        <v>#N/A</v>
      </c>
      <c r="M425" s="5" t="e">
        <f>INDEX(PUNT_SeasonAVG!B:B,MATCH($B425,PUNT_SeasonAVG!$I:$I,0))</f>
        <v>#N/A</v>
      </c>
      <c r="N425" s="5" t="e">
        <f>INDEX(PUNT_L10gamesAVG!B:B,MATCH($B425,PUNT_L10gamesAVG!$I:$I,0))</f>
        <v>#N/A</v>
      </c>
      <c r="O425" s="5" t="e">
        <f>INDEX(PUNT_L5gamesAVG!B:B,MATCH($B425,PUNT_L5gamesAVG!$I:$I,0))</f>
        <v>#N/A</v>
      </c>
    </row>
    <row r="426" spans="1:15" x14ac:dyDescent="0.3">
      <c r="A426">
        <v>3513</v>
      </c>
      <c r="B426" t="s">
        <v>695</v>
      </c>
      <c r="C426" t="s">
        <v>696</v>
      </c>
      <c r="D426" t="s">
        <v>697</v>
      </c>
      <c r="E426" t="s">
        <v>349</v>
      </c>
      <c r="F426" t="s">
        <v>698</v>
      </c>
      <c r="G426">
        <v>16</v>
      </c>
      <c r="H426" t="s">
        <v>699</v>
      </c>
      <c r="I426" t="s">
        <v>275</v>
      </c>
      <c r="J426" t="s">
        <v>687</v>
      </c>
      <c r="K426" t="e">
        <f>INDEX(PUNT_SeasonAVG!I:I,MATCH($B426,PUNT_SeasonAVG!$I:$I,0))</f>
        <v>#N/A</v>
      </c>
      <c r="L426" t="e">
        <f>INDEX(PUNT_SeasonAVG!K:K,MATCH($B426,PUNT_SeasonAVG!$I:$I,0))</f>
        <v>#N/A</v>
      </c>
      <c r="M426" s="5" t="e">
        <f>INDEX(PUNT_SeasonAVG!B:B,MATCH($B426,PUNT_SeasonAVG!$I:$I,0))</f>
        <v>#N/A</v>
      </c>
      <c r="N426" s="5" t="e">
        <f>INDEX(PUNT_L10gamesAVG!B:B,MATCH($B426,PUNT_L10gamesAVG!$I:$I,0))</f>
        <v>#N/A</v>
      </c>
      <c r="O426" s="5" t="e">
        <f>INDEX(PUNT_L5gamesAVG!B:B,MATCH($B426,PUNT_L5gamesAVG!$I:$I,0))</f>
        <v>#N/A</v>
      </c>
    </row>
    <row r="427" spans="1:15" x14ac:dyDescent="0.3">
      <c r="A427">
        <v>3520</v>
      </c>
      <c r="B427" t="s">
        <v>700</v>
      </c>
      <c r="C427" t="s">
        <v>689</v>
      </c>
      <c r="D427" t="s">
        <v>701</v>
      </c>
      <c r="E427" t="s">
        <v>323</v>
      </c>
      <c r="F427" t="s">
        <v>702</v>
      </c>
      <c r="G427">
        <v>24</v>
      </c>
      <c r="H427" t="s">
        <v>275</v>
      </c>
      <c r="I427" t="s">
        <v>275</v>
      </c>
      <c r="J427" t="s">
        <v>687</v>
      </c>
      <c r="K427" t="e">
        <f>INDEX(PUNT_SeasonAVG!I:I,MATCH($B427,PUNT_SeasonAVG!$I:$I,0))</f>
        <v>#N/A</v>
      </c>
      <c r="L427" t="e">
        <f>INDEX(PUNT_SeasonAVG!K:K,MATCH($B427,PUNT_SeasonAVG!$I:$I,0))</f>
        <v>#N/A</v>
      </c>
      <c r="M427" s="5" t="e">
        <f>INDEX(PUNT_SeasonAVG!B:B,MATCH($B427,PUNT_SeasonAVG!$I:$I,0))</f>
        <v>#N/A</v>
      </c>
      <c r="N427" s="5" t="e">
        <f>INDEX(PUNT_L10gamesAVG!B:B,MATCH($B427,PUNT_L10gamesAVG!$I:$I,0))</f>
        <v>#N/A</v>
      </c>
      <c r="O427" s="5" t="e">
        <f>INDEX(PUNT_L5gamesAVG!B:B,MATCH($B427,PUNT_L5gamesAVG!$I:$I,0))</f>
        <v>#N/A</v>
      </c>
    </row>
    <row r="428" spans="1:15" x14ac:dyDescent="0.3">
      <c r="A428">
        <v>3605</v>
      </c>
      <c r="B428" t="s">
        <v>703</v>
      </c>
      <c r="C428" t="s">
        <v>704</v>
      </c>
      <c r="D428" t="s">
        <v>705</v>
      </c>
      <c r="E428" t="s">
        <v>354</v>
      </c>
      <c r="F428" t="s">
        <v>694</v>
      </c>
      <c r="G428">
        <v>42</v>
      </c>
      <c r="H428" t="s">
        <v>699</v>
      </c>
      <c r="I428" t="s">
        <v>275</v>
      </c>
      <c r="J428" t="s">
        <v>687</v>
      </c>
      <c r="K428" t="e">
        <f>INDEX(PUNT_SeasonAVG!I:I,MATCH($B428,PUNT_SeasonAVG!$I:$I,0))</f>
        <v>#N/A</v>
      </c>
      <c r="L428" t="e">
        <f>INDEX(PUNT_SeasonAVG!K:K,MATCH($B428,PUNT_SeasonAVG!$I:$I,0))</f>
        <v>#N/A</v>
      </c>
      <c r="M428" s="5" t="e">
        <f>INDEX(PUNT_SeasonAVG!B:B,MATCH($B428,PUNT_SeasonAVG!$I:$I,0))</f>
        <v>#N/A</v>
      </c>
      <c r="N428" s="5" t="e">
        <f>INDEX(PUNT_L10gamesAVG!B:B,MATCH($B428,PUNT_L10gamesAVG!$I:$I,0))</f>
        <v>#N/A</v>
      </c>
      <c r="O428" s="5" t="e">
        <f>INDEX(PUNT_L5gamesAVG!B:B,MATCH($B428,PUNT_L5gamesAVG!$I:$I,0))</f>
        <v>#N/A</v>
      </c>
    </row>
    <row r="429" spans="1:15" x14ac:dyDescent="0.3">
      <c r="A429">
        <v>3706</v>
      </c>
      <c r="B429" t="s">
        <v>708</v>
      </c>
      <c r="C429" t="s">
        <v>45</v>
      </c>
      <c r="D429" t="s">
        <v>709</v>
      </c>
      <c r="E429" t="s">
        <v>320</v>
      </c>
      <c r="F429" t="s">
        <v>710</v>
      </c>
      <c r="G429">
        <v>7</v>
      </c>
      <c r="H429" t="s">
        <v>275</v>
      </c>
      <c r="I429" t="s">
        <v>275</v>
      </c>
      <c r="J429" t="s">
        <v>677</v>
      </c>
      <c r="K429" t="e">
        <f>INDEX(PUNT_SeasonAVG!I:I,MATCH($B429,PUNT_SeasonAVG!$I:$I,0))</f>
        <v>#N/A</v>
      </c>
      <c r="L429" t="e">
        <f>INDEX(PUNT_SeasonAVG!K:K,MATCH($B429,PUNT_SeasonAVG!$I:$I,0))</f>
        <v>#N/A</v>
      </c>
      <c r="M429" s="5" t="e">
        <f>INDEX(PUNT_SeasonAVG!B:B,MATCH($B429,PUNT_SeasonAVG!$I:$I,0))</f>
        <v>#N/A</v>
      </c>
      <c r="N429" s="5" t="e">
        <f>INDEX(PUNT_L10gamesAVG!B:B,MATCH($B429,PUNT_L10gamesAVG!$I:$I,0))</f>
        <v>#N/A</v>
      </c>
      <c r="O429" s="5" t="e">
        <f>INDEX(PUNT_L5gamesAVG!B:B,MATCH($B429,PUNT_L5gamesAVG!$I:$I,0))</f>
        <v>#N/A</v>
      </c>
    </row>
    <row r="430" spans="1:15" x14ac:dyDescent="0.3">
      <c r="A430">
        <v>3745</v>
      </c>
      <c r="B430" t="s">
        <v>711</v>
      </c>
      <c r="C430" t="s">
        <v>712</v>
      </c>
      <c r="D430" t="s">
        <v>713</v>
      </c>
      <c r="E430" t="s">
        <v>323</v>
      </c>
      <c r="F430" t="s">
        <v>702</v>
      </c>
      <c r="G430">
        <v>27</v>
      </c>
      <c r="H430" t="s">
        <v>45</v>
      </c>
      <c r="I430" t="s">
        <v>45</v>
      </c>
      <c r="J430" t="s">
        <v>687</v>
      </c>
      <c r="K430" t="e">
        <f>INDEX(PUNT_SeasonAVG!I:I,MATCH($B430,PUNT_SeasonAVG!$I:$I,0))</f>
        <v>#N/A</v>
      </c>
      <c r="L430" t="e">
        <f>INDEX(PUNT_SeasonAVG!K:K,MATCH($B430,PUNT_SeasonAVG!$I:$I,0))</f>
        <v>#N/A</v>
      </c>
      <c r="M430" s="5" t="e">
        <f>INDEX(PUNT_SeasonAVG!B:B,MATCH($B430,PUNT_SeasonAVG!$I:$I,0))</f>
        <v>#N/A</v>
      </c>
      <c r="N430" s="5" t="e">
        <f>INDEX(PUNT_L10gamesAVG!B:B,MATCH($B430,PUNT_L10gamesAVG!$I:$I,0))</f>
        <v>#N/A</v>
      </c>
      <c r="O430" s="5" t="e">
        <f>INDEX(PUNT_L5gamesAVG!B:B,MATCH($B430,PUNT_L5gamesAVG!$I:$I,0))</f>
        <v>#N/A</v>
      </c>
    </row>
    <row r="431" spans="1:15" x14ac:dyDescent="0.3">
      <c r="A431">
        <v>3821</v>
      </c>
      <c r="B431" t="s">
        <v>722</v>
      </c>
      <c r="C431" t="s">
        <v>723</v>
      </c>
      <c r="D431" t="s">
        <v>724</v>
      </c>
      <c r="E431" t="s">
        <v>357</v>
      </c>
      <c r="F431" t="s">
        <v>725</v>
      </c>
      <c r="G431">
        <v>34</v>
      </c>
      <c r="H431" t="s">
        <v>274</v>
      </c>
      <c r="I431" t="s">
        <v>274</v>
      </c>
      <c r="J431" t="s">
        <v>687</v>
      </c>
      <c r="K431" t="e">
        <f>INDEX(PUNT_SeasonAVG!I:I,MATCH($B431,PUNT_SeasonAVG!$I:$I,0))</f>
        <v>#N/A</v>
      </c>
      <c r="L431" t="e">
        <f>INDEX(PUNT_SeasonAVG!K:K,MATCH($B431,PUNT_SeasonAVG!$I:$I,0))</f>
        <v>#N/A</v>
      </c>
      <c r="M431" s="5" t="e">
        <f>INDEX(PUNT_SeasonAVG!B:B,MATCH($B431,PUNT_SeasonAVG!$I:$I,0))</f>
        <v>#N/A</v>
      </c>
      <c r="N431" s="5" t="e">
        <f>INDEX(PUNT_L10gamesAVG!B:B,MATCH($B431,PUNT_L10gamesAVG!$I:$I,0))</f>
        <v>#N/A</v>
      </c>
      <c r="O431" s="5" t="e">
        <f>INDEX(PUNT_L5gamesAVG!B:B,MATCH($B431,PUNT_L5gamesAVG!$I:$I,0))</f>
        <v>#N/A</v>
      </c>
    </row>
    <row r="432" spans="1:15" x14ac:dyDescent="0.3">
      <c r="A432">
        <v>3822</v>
      </c>
      <c r="B432" t="s">
        <v>726</v>
      </c>
      <c r="C432" t="s">
        <v>720</v>
      </c>
      <c r="D432" t="s">
        <v>727</v>
      </c>
      <c r="E432" t="s">
        <v>337</v>
      </c>
      <c r="F432" t="s">
        <v>728</v>
      </c>
      <c r="G432">
        <v>34</v>
      </c>
      <c r="H432" t="s">
        <v>274</v>
      </c>
      <c r="I432" t="s">
        <v>274</v>
      </c>
      <c r="J432" t="s">
        <v>687</v>
      </c>
      <c r="K432" t="e">
        <f>INDEX(PUNT_SeasonAVG!I:I,MATCH($B432,PUNT_SeasonAVG!$I:$I,0))</f>
        <v>#N/A</v>
      </c>
      <c r="L432" t="e">
        <f>INDEX(PUNT_SeasonAVG!K:K,MATCH($B432,PUNT_SeasonAVG!$I:$I,0))</f>
        <v>#N/A</v>
      </c>
      <c r="M432" s="5" t="e">
        <f>INDEX(PUNT_SeasonAVG!B:B,MATCH($B432,PUNT_SeasonAVG!$I:$I,0))</f>
        <v>#N/A</v>
      </c>
      <c r="N432" s="5" t="e">
        <f>INDEX(PUNT_L10gamesAVG!B:B,MATCH($B432,PUNT_L10gamesAVG!$I:$I,0))</f>
        <v>#N/A</v>
      </c>
      <c r="O432" s="5" t="e">
        <f>INDEX(PUNT_L5gamesAVG!B:B,MATCH($B432,PUNT_L5gamesAVG!$I:$I,0))</f>
        <v>#N/A</v>
      </c>
    </row>
    <row r="433" spans="1:15" x14ac:dyDescent="0.3">
      <c r="A433">
        <v>3824</v>
      </c>
      <c r="B433" t="s">
        <v>729</v>
      </c>
      <c r="C433" t="s">
        <v>706</v>
      </c>
      <c r="D433" t="s">
        <v>730</v>
      </c>
      <c r="E433" t="s">
        <v>320</v>
      </c>
      <c r="F433" t="s">
        <v>710</v>
      </c>
      <c r="G433">
        <v>9</v>
      </c>
      <c r="H433" t="s">
        <v>275</v>
      </c>
      <c r="I433" t="s">
        <v>275</v>
      </c>
      <c r="J433" t="s">
        <v>687</v>
      </c>
      <c r="K433" t="e">
        <f>INDEX(PUNT_SeasonAVG!I:I,MATCH($B433,PUNT_SeasonAVG!$I:$I,0))</f>
        <v>#N/A</v>
      </c>
      <c r="L433" t="e">
        <f>INDEX(PUNT_SeasonAVG!K:K,MATCH($B433,PUNT_SeasonAVG!$I:$I,0))</f>
        <v>#N/A</v>
      </c>
      <c r="M433" s="5" t="e">
        <f>INDEX(PUNT_SeasonAVG!B:B,MATCH($B433,PUNT_SeasonAVG!$I:$I,0))</f>
        <v>#N/A</v>
      </c>
      <c r="N433" s="5" t="e">
        <f>INDEX(PUNT_L10gamesAVG!B:B,MATCH($B433,PUNT_L10gamesAVG!$I:$I,0))</f>
        <v>#N/A</v>
      </c>
      <c r="O433" s="5" t="e">
        <f>INDEX(PUNT_L5gamesAVG!B:B,MATCH($B433,PUNT_L5gamesAVG!$I:$I,0))</f>
        <v>#N/A</v>
      </c>
    </row>
    <row r="434" spans="1:15" x14ac:dyDescent="0.3">
      <c r="A434">
        <v>3826</v>
      </c>
      <c r="B434" t="s">
        <v>731</v>
      </c>
      <c r="C434" t="s">
        <v>732</v>
      </c>
      <c r="D434" t="s">
        <v>733</v>
      </c>
      <c r="E434" t="s">
        <v>332</v>
      </c>
      <c r="F434" t="s">
        <v>734</v>
      </c>
      <c r="G434">
        <v>9</v>
      </c>
      <c r="H434" t="s">
        <v>686</v>
      </c>
      <c r="I434" t="s">
        <v>274</v>
      </c>
      <c r="J434" t="s">
        <v>687</v>
      </c>
      <c r="K434" t="e">
        <f>INDEX(PUNT_SeasonAVG!I:I,MATCH($B434,PUNT_SeasonAVG!$I:$I,0))</f>
        <v>#N/A</v>
      </c>
      <c r="L434" t="e">
        <f>INDEX(PUNT_SeasonAVG!K:K,MATCH($B434,PUNT_SeasonAVG!$I:$I,0))</f>
        <v>#N/A</v>
      </c>
      <c r="M434" s="5" t="e">
        <f>INDEX(PUNT_SeasonAVG!B:B,MATCH($B434,PUNT_SeasonAVG!$I:$I,0))</f>
        <v>#N/A</v>
      </c>
      <c r="N434" s="5" t="e">
        <f>INDEX(PUNT_L10gamesAVG!B:B,MATCH($B434,PUNT_L10gamesAVG!$I:$I,0))</f>
        <v>#N/A</v>
      </c>
      <c r="O434" s="5" t="e">
        <f>INDEX(PUNT_L5gamesAVG!B:B,MATCH($B434,PUNT_L5gamesAVG!$I:$I,0))</f>
        <v>#N/A</v>
      </c>
    </row>
    <row r="435" spans="1:15" x14ac:dyDescent="0.3">
      <c r="A435">
        <v>3835</v>
      </c>
      <c r="B435" t="s">
        <v>735</v>
      </c>
      <c r="C435" t="s">
        <v>689</v>
      </c>
      <c r="D435" t="s">
        <v>736</v>
      </c>
      <c r="E435" t="s">
        <v>326</v>
      </c>
      <c r="F435" t="s">
        <v>737</v>
      </c>
      <c r="G435">
        <v>5</v>
      </c>
      <c r="H435" t="s">
        <v>686</v>
      </c>
      <c r="I435" t="s">
        <v>274</v>
      </c>
      <c r="J435" t="s">
        <v>687</v>
      </c>
      <c r="K435" t="e">
        <f>INDEX(PUNT_SeasonAVG!I:I,MATCH($B435,PUNT_SeasonAVG!$I:$I,0))</f>
        <v>#N/A</v>
      </c>
      <c r="L435" t="e">
        <f>INDEX(PUNT_SeasonAVG!K:K,MATCH($B435,PUNT_SeasonAVG!$I:$I,0))</f>
        <v>#N/A</v>
      </c>
      <c r="M435" s="5" t="e">
        <f>INDEX(PUNT_SeasonAVG!B:B,MATCH($B435,PUNT_SeasonAVG!$I:$I,0))</f>
        <v>#N/A</v>
      </c>
      <c r="N435" s="5" t="e">
        <f>INDEX(PUNT_L10gamesAVG!B:B,MATCH($B435,PUNT_L10gamesAVG!$I:$I,0))</f>
        <v>#N/A</v>
      </c>
      <c r="O435" s="5" t="e">
        <f>INDEX(PUNT_L5gamesAVG!B:B,MATCH($B435,PUNT_L5gamesAVG!$I:$I,0))</f>
        <v>#N/A</v>
      </c>
    </row>
    <row r="436" spans="1:15" x14ac:dyDescent="0.3">
      <c r="A436">
        <v>3927</v>
      </c>
      <c r="B436" t="s">
        <v>740</v>
      </c>
      <c r="C436" t="s">
        <v>732</v>
      </c>
      <c r="D436" t="s">
        <v>741</v>
      </c>
      <c r="E436" t="s">
        <v>357</v>
      </c>
      <c r="F436" t="s">
        <v>725</v>
      </c>
      <c r="G436">
        <v>12</v>
      </c>
      <c r="H436" t="s">
        <v>45</v>
      </c>
      <c r="I436" t="s">
        <v>45</v>
      </c>
      <c r="J436" t="s">
        <v>687</v>
      </c>
      <c r="K436" t="e">
        <f>INDEX(PUNT_SeasonAVG!I:I,MATCH($B436,PUNT_SeasonAVG!$I:$I,0))</f>
        <v>#N/A</v>
      </c>
      <c r="L436" t="e">
        <f>INDEX(PUNT_SeasonAVG!K:K,MATCH($B436,PUNT_SeasonAVG!$I:$I,0))</f>
        <v>#N/A</v>
      </c>
      <c r="M436" s="5" t="e">
        <f>INDEX(PUNT_SeasonAVG!B:B,MATCH($B436,PUNT_SeasonAVG!$I:$I,0))</f>
        <v>#N/A</v>
      </c>
      <c r="N436" s="5" t="e">
        <f>INDEX(PUNT_L10gamesAVG!B:B,MATCH($B436,PUNT_L10gamesAVG!$I:$I,0))</f>
        <v>#N/A</v>
      </c>
      <c r="O436" s="5" t="e">
        <f>INDEX(PUNT_L5gamesAVG!B:B,MATCH($B436,PUNT_L5gamesAVG!$I:$I,0))</f>
        <v>#N/A</v>
      </c>
    </row>
    <row r="437" spans="1:15" x14ac:dyDescent="0.3">
      <c r="A437">
        <v>3931</v>
      </c>
      <c r="B437" t="s">
        <v>746</v>
      </c>
      <c r="C437" t="s">
        <v>747</v>
      </c>
      <c r="D437" t="s">
        <v>748</v>
      </c>
      <c r="E437" t="s">
        <v>344</v>
      </c>
      <c r="F437" t="s">
        <v>98</v>
      </c>
      <c r="G437">
        <v>2</v>
      </c>
      <c r="H437" t="s">
        <v>274</v>
      </c>
      <c r="I437" t="s">
        <v>274</v>
      </c>
      <c r="J437" t="s">
        <v>687</v>
      </c>
      <c r="K437" t="e">
        <f>INDEX(PUNT_SeasonAVG!I:I,MATCH($B437,PUNT_SeasonAVG!$I:$I,0))</f>
        <v>#N/A</v>
      </c>
      <c r="L437" t="e">
        <f>INDEX(PUNT_SeasonAVG!K:K,MATCH($B437,PUNT_SeasonAVG!$I:$I,0))</f>
        <v>#N/A</v>
      </c>
      <c r="M437" s="5" t="e">
        <f>INDEX(PUNT_SeasonAVG!B:B,MATCH($B437,PUNT_SeasonAVG!$I:$I,0))</f>
        <v>#N/A</v>
      </c>
      <c r="N437" s="5" t="e">
        <f>INDEX(PUNT_L10gamesAVG!B:B,MATCH($B437,PUNT_L10gamesAVG!$I:$I,0))</f>
        <v>#N/A</v>
      </c>
      <c r="O437" s="5" t="e">
        <f>INDEX(PUNT_L5gamesAVG!B:B,MATCH($B437,PUNT_L5gamesAVG!$I:$I,0))</f>
        <v>#N/A</v>
      </c>
    </row>
    <row r="438" spans="1:15" x14ac:dyDescent="0.3">
      <c r="A438">
        <v>3944</v>
      </c>
      <c r="B438" t="s">
        <v>749</v>
      </c>
      <c r="C438" t="s">
        <v>274</v>
      </c>
      <c r="D438" t="s">
        <v>750</v>
      </c>
      <c r="E438" t="s">
        <v>354</v>
      </c>
      <c r="F438" t="s">
        <v>694</v>
      </c>
      <c r="G438">
        <v>14</v>
      </c>
      <c r="H438" t="s">
        <v>686</v>
      </c>
      <c r="I438" t="s">
        <v>274</v>
      </c>
      <c r="J438" t="s">
        <v>687</v>
      </c>
      <c r="K438" t="e">
        <f>INDEX(PUNT_SeasonAVG!I:I,MATCH($B438,PUNT_SeasonAVG!$I:$I,0))</f>
        <v>#N/A</v>
      </c>
      <c r="L438" t="e">
        <f>INDEX(PUNT_SeasonAVG!K:K,MATCH($B438,PUNT_SeasonAVG!$I:$I,0))</f>
        <v>#N/A</v>
      </c>
      <c r="M438" s="5" t="e">
        <f>INDEX(PUNT_SeasonAVG!B:B,MATCH($B438,PUNT_SeasonAVG!$I:$I,0))</f>
        <v>#N/A</v>
      </c>
      <c r="N438" s="5" t="e">
        <f>INDEX(PUNT_L10gamesAVG!B:B,MATCH($B438,PUNT_L10gamesAVG!$I:$I,0))</f>
        <v>#N/A</v>
      </c>
      <c r="O438" s="5" t="e">
        <f>INDEX(PUNT_L5gamesAVG!B:B,MATCH($B438,PUNT_L5gamesAVG!$I:$I,0))</f>
        <v>#N/A</v>
      </c>
    </row>
    <row r="439" spans="1:15" x14ac:dyDescent="0.3">
      <c r="A439">
        <v>3954</v>
      </c>
      <c r="B439" t="s">
        <v>751</v>
      </c>
      <c r="C439" t="s">
        <v>752</v>
      </c>
      <c r="D439" t="s">
        <v>753</v>
      </c>
      <c r="E439" t="s">
        <v>338</v>
      </c>
      <c r="F439" t="s">
        <v>754</v>
      </c>
      <c r="G439">
        <v>28</v>
      </c>
      <c r="H439" t="s">
        <v>45</v>
      </c>
      <c r="I439" t="s">
        <v>45</v>
      </c>
      <c r="J439" t="s">
        <v>687</v>
      </c>
      <c r="K439" t="e">
        <f>INDEX(PUNT_SeasonAVG!I:I,MATCH($B439,PUNT_SeasonAVG!$I:$I,0))</f>
        <v>#N/A</v>
      </c>
      <c r="L439" t="e">
        <f>INDEX(PUNT_SeasonAVG!K:K,MATCH($B439,PUNT_SeasonAVG!$I:$I,0))</f>
        <v>#N/A</v>
      </c>
      <c r="M439" s="5" t="e">
        <f>INDEX(PUNT_SeasonAVG!B:B,MATCH($B439,PUNT_SeasonAVG!$I:$I,0))</f>
        <v>#N/A</v>
      </c>
      <c r="N439" s="5" t="e">
        <f>INDEX(PUNT_L10gamesAVG!B:B,MATCH($B439,PUNT_L10gamesAVG!$I:$I,0))</f>
        <v>#N/A</v>
      </c>
      <c r="O439" s="5" t="e">
        <f>INDEX(PUNT_L5gamesAVG!B:B,MATCH($B439,PUNT_L5gamesAVG!$I:$I,0))</f>
        <v>#N/A</v>
      </c>
    </row>
    <row r="440" spans="1:15" x14ac:dyDescent="0.3">
      <c r="A440">
        <v>3982</v>
      </c>
      <c r="B440" t="s">
        <v>759</v>
      </c>
      <c r="C440" t="s">
        <v>732</v>
      </c>
      <c r="D440" t="s">
        <v>701</v>
      </c>
      <c r="E440" t="s">
        <v>334</v>
      </c>
      <c r="F440" t="s">
        <v>760</v>
      </c>
      <c r="G440">
        <v>5</v>
      </c>
      <c r="H440" t="s">
        <v>699</v>
      </c>
      <c r="I440" t="s">
        <v>275</v>
      </c>
      <c r="J440" t="s">
        <v>687</v>
      </c>
      <c r="K440" t="e">
        <f>INDEX(PUNT_SeasonAVG!I:I,MATCH($B440,PUNT_SeasonAVG!$I:$I,0))</f>
        <v>#N/A</v>
      </c>
      <c r="L440" t="e">
        <f>INDEX(PUNT_SeasonAVG!K:K,MATCH($B440,PUNT_SeasonAVG!$I:$I,0))</f>
        <v>#N/A</v>
      </c>
      <c r="M440" s="5" t="e">
        <f>INDEX(PUNT_SeasonAVG!B:B,MATCH($B440,PUNT_SeasonAVG!$I:$I,0))</f>
        <v>#N/A</v>
      </c>
      <c r="N440" s="5" t="e">
        <f>INDEX(PUNT_L10gamesAVG!B:B,MATCH($B440,PUNT_L10gamesAVG!$I:$I,0))</f>
        <v>#N/A</v>
      </c>
      <c r="O440" s="5" t="e">
        <f>INDEX(PUNT_L5gamesAVG!B:B,MATCH($B440,PUNT_L5gamesAVG!$I:$I,0))</f>
        <v>#N/A</v>
      </c>
    </row>
    <row r="441" spans="1:15" x14ac:dyDescent="0.3">
      <c r="A441">
        <v>3983</v>
      </c>
      <c r="B441" t="s">
        <v>761</v>
      </c>
      <c r="C441" t="s">
        <v>742</v>
      </c>
      <c r="D441" t="s">
        <v>762</v>
      </c>
      <c r="E441" t="s">
        <v>758</v>
      </c>
      <c r="F441" t="s">
        <v>35</v>
      </c>
      <c r="G441">
        <v>13</v>
      </c>
      <c r="H441" t="s">
        <v>45</v>
      </c>
      <c r="I441" t="s">
        <v>45</v>
      </c>
      <c r="J441" t="s">
        <v>687</v>
      </c>
      <c r="K441" t="e">
        <f>INDEX(PUNT_SeasonAVG!I:I,MATCH($B441,PUNT_SeasonAVG!$I:$I,0))</f>
        <v>#N/A</v>
      </c>
      <c r="L441" t="e">
        <f>INDEX(PUNT_SeasonAVG!K:K,MATCH($B441,PUNT_SeasonAVG!$I:$I,0))</f>
        <v>#N/A</v>
      </c>
      <c r="M441" s="5" t="e">
        <f>INDEX(PUNT_SeasonAVG!B:B,MATCH($B441,PUNT_SeasonAVG!$I:$I,0))</f>
        <v>#N/A</v>
      </c>
      <c r="N441" s="5" t="e">
        <f>INDEX(PUNT_L10gamesAVG!B:B,MATCH($B441,PUNT_L10gamesAVG!$I:$I,0))</f>
        <v>#N/A</v>
      </c>
      <c r="O441" s="5" t="e">
        <f>INDEX(PUNT_L5gamesAVG!B:B,MATCH($B441,PUNT_L5gamesAVG!$I:$I,0))</f>
        <v>#N/A</v>
      </c>
    </row>
    <row r="442" spans="1:15" x14ac:dyDescent="0.3">
      <c r="A442">
        <v>3989</v>
      </c>
      <c r="B442" t="s">
        <v>763</v>
      </c>
      <c r="C442" t="s">
        <v>689</v>
      </c>
      <c r="D442" t="s">
        <v>764</v>
      </c>
      <c r="E442" t="s">
        <v>323</v>
      </c>
      <c r="F442" t="s">
        <v>702</v>
      </c>
      <c r="G442">
        <v>81</v>
      </c>
      <c r="H442" t="s">
        <v>274</v>
      </c>
      <c r="I442" t="s">
        <v>274</v>
      </c>
      <c r="J442" t="s">
        <v>687</v>
      </c>
      <c r="K442" t="e">
        <f>INDEX(PUNT_SeasonAVG!I:I,MATCH($B442,PUNT_SeasonAVG!$I:$I,0))</f>
        <v>#N/A</v>
      </c>
      <c r="L442" t="e">
        <f>INDEX(PUNT_SeasonAVG!K:K,MATCH($B442,PUNT_SeasonAVG!$I:$I,0))</f>
        <v>#N/A</v>
      </c>
      <c r="M442" s="5" t="e">
        <f>INDEX(PUNT_SeasonAVG!B:B,MATCH($B442,PUNT_SeasonAVG!$I:$I,0))</f>
        <v>#N/A</v>
      </c>
      <c r="N442" s="5" t="e">
        <f>INDEX(PUNT_L10gamesAVG!B:B,MATCH($B442,PUNT_L10gamesAVG!$I:$I,0))</f>
        <v>#N/A</v>
      </c>
      <c r="O442" s="5" t="e">
        <f>INDEX(PUNT_L5gamesAVG!B:B,MATCH($B442,PUNT_L5gamesAVG!$I:$I,0))</f>
        <v>#N/A</v>
      </c>
    </row>
    <row r="443" spans="1:15" x14ac:dyDescent="0.3">
      <c r="A443">
        <v>4139</v>
      </c>
      <c r="B443" t="s">
        <v>768</v>
      </c>
      <c r="C443" t="s">
        <v>689</v>
      </c>
      <c r="D443" t="s">
        <v>769</v>
      </c>
      <c r="E443" t="s">
        <v>314</v>
      </c>
      <c r="F443" t="s">
        <v>770</v>
      </c>
      <c r="G443">
        <v>4</v>
      </c>
      <c r="H443" t="s">
        <v>274</v>
      </c>
      <c r="I443" t="s">
        <v>274</v>
      </c>
      <c r="J443" t="s">
        <v>677</v>
      </c>
      <c r="K443" t="e">
        <f>INDEX(PUNT_SeasonAVG!I:I,MATCH($B443,PUNT_SeasonAVG!$I:$I,0))</f>
        <v>#N/A</v>
      </c>
      <c r="L443" t="e">
        <f>INDEX(PUNT_SeasonAVG!K:K,MATCH($B443,PUNT_SeasonAVG!$I:$I,0))</f>
        <v>#N/A</v>
      </c>
      <c r="M443" s="5" t="e">
        <f>INDEX(PUNT_SeasonAVG!B:B,MATCH($B443,PUNT_SeasonAVG!$I:$I,0))</f>
        <v>#N/A</v>
      </c>
      <c r="N443" s="5" t="e">
        <f>INDEX(PUNT_L10gamesAVG!B:B,MATCH($B443,PUNT_L10gamesAVG!$I:$I,0))</f>
        <v>#N/A</v>
      </c>
      <c r="O443" s="5" t="e">
        <f>INDEX(PUNT_L5gamesAVG!B:B,MATCH($B443,PUNT_L5gamesAVG!$I:$I,0))</f>
        <v>#N/A</v>
      </c>
    </row>
    <row r="444" spans="1:15" x14ac:dyDescent="0.3">
      <c r="A444">
        <v>4244</v>
      </c>
      <c r="B444" t="s">
        <v>779</v>
      </c>
      <c r="C444" t="s">
        <v>714</v>
      </c>
      <c r="D444" t="s">
        <v>780</v>
      </c>
      <c r="E444" t="s">
        <v>328</v>
      </c>
      <c r="F444" t="s">
        <v>781</v>
      </c>
      <c r="G444">
        <v>7</v>
      </c>
      <c r="H444" t="s">
        <v>275</v>
      </c>
      <c r="I444" t="s">
        <v>275</v>
      </c>
      <c r="J444" t="s">
        <v>687</v>
      </c>
      <c r="K444" t="e">
        <f>INDEX(PUNT_SeasonAVG!I:I,MATCH($B444,PUNT_SeasonAVG!$I:$I,0))</f>
        <v>#N/A</v>
      </c>
      <c r="L444" t="e">
        <f>INDEX(PUNT_SeasonAVG!K:K,MATCH($B444,PUNT_SeasonAVG!$I:$I,0))</f>
        <v>#N/A</v>
      </c>
      <c r="M444" s="5" t="e">
        <f>INDEX(PUNT_SeasonAVG!B:B,MATCH($B444,PUNT_SeasonAVG!$I:$I,0))</f>
        <v>#N/A</v>
      </c>
      <c r="N444" s="5" t="e">
        <f>INDEX(PUNT_L10gamesAVG!B:B,MATCH($B444,PUNT_L10gamesAVG!$I:$I,0))</f>
        <v>#N/A</v>
      </c>
      <c r="O444" s="5" t="e">
        <f>INDEX(PUNT_L5gamesAVG!B:B,MATCH($B444,PUNT_L5gamesAVG!$I:$I,0))</f>
        <v>#N/A</v>
      </c>
    </row>
    <row r="445" spans="1:15" x14ac:dyDescent="0.3">
      <c r="A445">
        <v>4285</v>
      </c>
      <c r="B445" t="s">
        <v>785</v>
      </c>
      <c r="C445" t="s">
        <v>45</v>
      </c>
      <c r="D445" t="s">
        <v>786</v>
      </c>
      <c r="E445" t="s">
        <v>347</v>
      </c>
      <c r="F445" t="s">
        <v>739</v>
      </c>
      <c r="G445">
        <v>33</v>
      </c>
      <c r="H445" t="s">
        <v>686</v>
      </c>
      <c r="I445" t="s">
        <v>274</v>
      </c>
      <c r="J445" t="s">
        <v>687</v>
      </c>
      <c r="K445" t="e">
        <f>INDEX(PUNT_SeasonAVG!I:I,MATCH($B445,PUNT_SeasonAVG!$I:$I,0))</f>
        <v>#N/A</v>
      </c>
      <c r="L445" t="e">
        <f>INDEX(PUNT_SeasonAVG!K:K,MATCH($B445,PUNT_SeasonAVG!$I:$I,0))</f>
        <v>#N/A</v>
      </c>
      <c r="M445" s="5" t="e">
        <f>INDEX(PUNT_SeasonAVG!B:B,MATCH($B445,PUNT_SeasonAVG!$I:$I,0))</f>
        <v>#N/A</v>
      </c>
      <c r="N445" s="5" t="e">
        <f>INDEX(PUNT_L10gamesAVG!B:B,MATCH($B445,PUNT_L10gamesAVG!$I:$I,0))</f>
        <v>#N/A</v>
      </c>
      <c r="O445" s="5" t="e">
        <f>INDEX(PUNT_L5gamesAVG!B:B,MATCH($B445,PUNT_L5gamesAVG!$I:$I,0))</f>
        <v>#N/A</v>
      </c>
    </row>
    <row r="446" spans="1:15" x14ac:dyDescent="0.3">
      <c r="A446">
        <v>4287</v>
      </c>
      <c r="B446" t="s">
        <v>787</v>
      </c>
      <c r="C446" t="s">
        <v>689</v>
      </c>
      <c r="D446" t="s">
        <v>788</v>
      </c>
      <c r="E446" t="s">
        <v>332</v>
      </c>
      <c r="F446" t="s">
        <v>734</v>
      </c>
      <c r="G446">
        <v>55</v>
      </c>
      <c r="H446" t="s">
        <v>699</v>
      </c>
      <c r="I446" t="s">
        <v>275</v>
      </c>
      <c r="J446" t="s">
        <v>687</v>
      </c>
      <c r="K446" t="e">
        <f>INDEX(PUNT_SeasonAVG!I:I,MATCH($B446,PUNT_SeasonAVG!$I:$I,0))</f>
        <v>#N/A</v>
      </c>
      <c r="L446" t="e">
        <f>INDEX(PUNT_SeasonAVG!K:K,MATCH($B446,PUNT_SeasonAVG!$I:$I,0))</f>
        <v>#N/A</v>
      </c>
      <c r="M446" s="5" t="e">
        <f>INDEX(PUNT_SeasonAVG!B:B,MATCH($B446,PUNT_SeasonAVG!$I:$I,0))</f>
        <v>#N/A</v>
      </c>
      <c r="N446" s="5" t="e">
        <f>INDEX(PUNT_L10gamesAVG!B:B,MATCH($B446,PUNT_L10gamesAVG!$I:$I,0))</f>
        <v>#N/A</v>
      </c>
      <c r="O446" s="5" t="e">
        <f>INDEX(PUNT_L5gamesAVG!B:B,MATCH($B446,PUNT_L5gamesAVG!$I:$I,0))</f>
        <v>#N/A</v>
      </c>
    </row>
    <row r="447" spans="1:15" x14ac:dyDescent="0.3">
      <c r="A447">
        <v>4294</v>
      </c>
      <c r="B447" t="s">
        <v>790</v>
      </c>
      <c r="C447" t="s">
        <v>704</v>
      </c>
      <c r="D447" t="s">
        <v>789</v>
      </c>
      <c r="E447" t="s">
        <v>350</v>
      </c>
      <c r="F447" t="s">
        <v>777</v>
      </c>
      <c r="G447">
        <v>34</v>
      </c>
      <c r="H447" t="s">
        <v>686</v>
      </c>
      <c r="I447" t="s">
        <v>274</v>
      </c>
      <c r="J447" t="s">
        <v>687</v>
      </c>
      <c r="K447" t="e">
        <f>INDEX(PUNT_SeasonAVG!I:I,MATCH($B447,PUNT_SeasonAVG!$I:$I,0))</f>
        <v>#N/A</v>
      </c>
      <c r="L447" t="e">
        <f>INDEX(PUNT_SeasonAVG!K:K,MATCH($B447,PUNT_SeasonAVG!$I:$I,0))</f>
        <v>#N/A</v>
      </c>
      <c r="M447" s="5" t="e">
        <f>INDEX(PUNT_SeasonAVG!B:B,MATCH($B447,PUNT_SeasonAVG!$I:$I,0))</f>
        <v>#N/A</v>
      </c>
      <c r="N447" s="5" t="e">
        <f>INDEX(PUNT_L10gamesAVG!B:B,MATCH($B447,PUNT_L10gamesAVG!$I:$I,0))</f>
        <v>#N/A</v>
      </c>
      <c r="O447" s="5" t="e">
        <f>INDEX(PUNT_L5gamesAVG!B:B,MATCH($B447,PUNT_L5gamesAVG!$I:$I,0))</f>
        <v>#N/A</v>
      </c>
    </row>
    <row r="448" spans="1:15" x14ac:dyDescent="0.3">
      <c r="A448">
        <v>4298</v>
      </c>
      <c r="B448" t="s">
        <v>792</v>
      </c>
      <c r="C448" t="s">
        <v>689</v>
      </c>
      <c r="D448" t="s">
        <v>736</v>
      </c>
      <c r="E448" t="s">
        <v>314</v>
      </c>
      <c r="F448" t="s">
        <v>770</v>
      </c>
      <c r="G448">
        <v>14</v>
      </c>
      <c r="H448" t="s">
        <v>699</v>
      </c>
      <c r="I448" t="s">
        <v>275</v>
      </c>
      <c r="J448" t="s">
        <v>687</v>
      </c>
      <c r="K448" t="e">
        <f>INDEX(PUNT_SeasonAVG!I:I,MATCH($B448,PUNT_SeasonAVG!$I:$I,0))</f>
        <v>#N/A</v>
      </c>
      <c r="L448" t="e">
        <f>INDEX(PUNT_SeasonAVG!K:K,MATCH($B448,PUNT_SeasonAVG!$I:$I,0))</f>
        <v>#N/A</v>
      </c>
      <c r="M448" s="5" t="e">
        <f>INDEX(PUNT_SeasonAVG!B:B,MATCH($B448,PUNT_SeasonAVG!$I:$I,0))</f>
        <v>#N/A</v>
      </c>
      <c r="N448" s="5" t="e">
        <f>INDEX(PUNT_L10gamesAVG!B:B,MATCH($B448,PUNT_L10gamesAVG!$I:$I,0))</f>
        <v>#N/A</v>
      </c>
      <c r="O448" s="5" t="e">
        <f>INDEX(PUNT_L5gamesAVG!B:B,MATCH($B448,PUNT_L5gamesAVG!$I:$I,0))</f>
        <v>#N/A</v>
      </c>
    </row>
    <row r="449" spans="1:15" x14ac:dyDescent="0.3">
      <c r="A449">
        <v>4301</v>
      </c>
      <c r="B449" t="s">
        <v>794</v>
      </c>
      <c r="C449" t="s">
        <v>795</v>
      </c>
      <c r="D449" t="s">
        <v>693</v>
      </c>
      <c r="E449" t="s">
        <v>328</v>
      </c>
      <c r="F449" t="s">
        <v>781</v>
      </c>
      <c r="G449">
        <v>21</v>
      </c>
      <c r="H449" t="s">
        <v>275</v>
      </c>
      <c r="I449" t="s">
        <v>275</v>
      </c>
      <c r="J449" t="s">
        <v>687</v>
      </c>
      <c r="K449" t="e">
        <f>INDEX(PUNT_SeasonAVG!I:I,MATCH($B449,PUNT_SeasonAVG!$I:$I,0))</f>
        <v>#N/A</v>
      </c>
      <c r="L449" t="e">
        <f>INDEX(PUNT_SeasonAVG!K:K,MATCH($B449,PUNT_SeasonAVG!$I:$I,0))</f>
        <v>#N/A</v>
      </c>
      <c r="M449" s="5" t="e">
        <f>INDEX(PUNT_SeasonAVG!B:B,MATCH($B449,PUNT_SeasonAVG!$I:$I,0))</f>
        <v>#N/A</v>
      </c>
      <c r="N449" s="5" t="e">
        <f>INDEX(PUNT_L10gamesAVG!B:B,MATCH($B449,PUNT_L10gamesAVG!$I:$I,0))</f>
        <v>#N/A</v>
      </c>
      <c r="O449" s="5" t="e">
        <f>INDEX(PUNT_L5gamesAVG!B:B,MATCH($B449,PUNT_L5gamesAVG!$I:$I,0))</f>
        <v>#N/A</v>
      </c>
    </row>
    <row r="450" spans="1:15" x14ac:dyDescent="0.3">
      <c r="A450">
        <v>4388</v>
      </c>
      <c r="B450" t="s">
        <v>799</v>
      </c>
      <c r="C450" t="s">
        <v>742</v>
      </c>
      <c r="D450" t="s">
        <v>800</v>
      </c>
      <c r="E450" t="s">
        <v>323</v>
      </c>
      <c r="F450" t="s">
        <v>702</v>
      </c>
      <c r="G450">
        <v>11</v>
      </c>
      <c r="H450" t="s">
        <v>275</v>
      </c>
      <c r="I450" t="s">
        <v>275</v>
      </c>
      <c r="J450" t="s">
        <v>687</v>
      </c>
      <c r="K450" t="e">
        <f>INDEX(PUNT_SeasonAVG!I:I,MATCH($B450,PUNT_SeasonAVG!$I:$I,0))</f>
        <v>#N/A</v>
      </c>
      <c r="L450" t="e">
        <f>INDEX(PUNT_SeasonAVG!K:K,MATCH($B450,PUNT_SeasonAVG!$I:$I,0))</f>
        <v>#N/A</v>
      </c>
      <c r="M450" s="5" t="e">
        <f>INDEX(PUNT_SeasonAVG!B:B,MATCH($B450,PUNT_SeasonAVG!$I:$I,0))</f>
        <v>#N/A</v>
      </c>
      <c r="N450" s="5" t="e">
        <f>INDEX(PUNT_L10gamesAVG!B:B,MATCH($B450,PUNT_L10gamesAVG!$I:$I,0))</f>
        <v>#N/A</v>
      </c>
      <c r="O450" s="5" t="e">
        <f>INDEX(PUNT_L5gamesAVG!B:B,MATCH($B450,PUNT_L5gamesAVG!$I:$I,0))</f>
        <v>#N/A</v>
      </c>
    </row>
    <row r="451" spans="1:15" x14ac:dyDescent="0.3">
      <c r="A451">
        <v>4473</v>
      </c>
      <c r="B451" t="s">
        <v>809</v>
      </c>
      <c r="C451" t="s">
        <v>689</v>
      </c>
      <c r="D451" t="s">
        <v>810</v>
      </c>
      <c r="E451" t="s">
        <v>329</v>
      </c>
      <c r="F451" t="s">
        <v>811</v>
      </c>
      <c r="G451">
        <v>8</v>
      </c>
      <c r="H451" t="s">
        <v>274</v>
      </c>
      <c r="I451" t="s">
        <v>274</v>
      </c>
      <c r="J451" t="s">
        <v>687</v>
      </c>
      <c r="K451" t="e">
        <f>INDEX(PUNT_SeasonAVG!I:I,MATCH($B451,PUNT_SeasonAVG!$I:$I,0))</f>
        <v>#N/A</v>
      </c>
      <c r="L451" t="e">
        <f>INDEX(PUNT_SeasonAVG!K:K,MATCH($B451,PUNT_SeasonAVG!$I:$I,0))</f>
        <v>#N/A</v>
      </c>
      <c r="M451" s="5" t="e">
        <f>INDEX(PUNT_SeasonAVG!B:B,MATCH($B451,PUNT_SeasonAVG!$I:$I,0))</f>
        <v>#N/A</v>
      </c>
      <c r="N451" s="5" t="e">
        <f>INDEX(PUNT_L10gamesAVG!B:B,MATCH($B451,PUNT_L10gamesAVG!$I:$I,0))</f>
        <v>#N/A</v>
      </c>
      <c r="O451" s="5" t="e">
        <f>INDEX(PUNT_L5gamesAVG!B:B,MATCH($B451,PUNT_L5gamesAVG!$I:$I,0))</f>
        <v>#N/A</v>
      </c>
    </row>
    <row r="452" spans="1:15" x14ac:dyDescent="0.3">
      <c r="A452">
        <v>4628</v>
      </c>
      <c r="B452" t="s">
        <v>827</v>
      </c>
      <c r="C452" t="s">
        <v>828</v>
      </c>
      <c r="D452" t="s">
        <v>829</v>
      </c>
      <c r="E452" t="s">
        <v>332</v>
      </c>
      <c r="F452" t="s">
        <v>734</v>
      </c>
      <c r="G452">
        <v>18</v>
      </c>
      <c r="H452" t="s">
        <v>275</v>
      </c>
      <c r="I452" t="s">
        <v>275</v>
      </c>
      <c r="J452" t="s">
        <v>687</v>
      </c>
      <c r="K452" t="e">
        <f>INDEX(PUNT_SeasonAVG!I:I,MATCH($B452,PUNT_SeasonAVG!$I:$I,0))</f>
        <v>#N/A</v>
      </c>
      <c r="L452" t="e">
        <f>INDEX(PUNT_SeasonAVG!K:K,MATCH($B452,PUNT_SeasonAVG!$I:$I,0))</f>
        <v>#N/A</v>
      </c>
      <c r="M452" s="5" t="e">
        <f>INDEX(PUNT_SeasonAVG!B:B,MATCH($B452,PUNT_SeasonAVG!$I:$I,0))</f>
        <v>#N/A</v>
      </c>
      <c r="N452" s="5" t="e">
        <f>INDEX(PUNT_L10gamesAVG!B:B,MATCH($B452,PUNT_L10gamesAVG!$I:$I,0))</f>
        <v>#N/A</v>
      </c>
      <c r="O452" s="5" t="e">
        <f>INDEX(PUNT_L5gamesAVG!B:B,MATCH($B452,PUNT_L5gamesAVG!$I:$I,0))</f>
        <v>#N/A</v>
      </c>
    </row>
    <row r="453" spans="1:15" x14ac:dyDescent="0.3">
      <c r="A453">
        <v>4638</v>
      </c>
      <c r="B453" t="s">
        <v>834</v>
      </c>
      <c r="C453" t="s">
        <v>720</v>
      </c>
      <c r="D453" t="s">
        <v>835</v>
      </c>
      <c r="E453" t="s">
        <v>340</v>
      </c>
      <c r="F453" t="s">
        <v>766</v>
      </c>
      <c r="G453">
        <v>33</v>
      </c>
      <c r="H453" t="s">
        <v>275</v>
      </c>
      <c r="I453" t="s">
        <v>275</v>
      </c>
      <c r="J453" t="s">
        <v>687</v>
      </c>
      <c r="K453" t="e">
        <f>INDEX(PUNT_SeasonAVG!I:I,MATCH($B453,PUNT_SeasonAVG!$I:$I,0))</f>
        <v>#N/A</v>
      </c>
      <c r="L453" t="e">
        <f>INDEX(PUNT_SeasonAVG!K:K,MATCH($B453,PUNT_SeasonAVG!$I:$I,0))</f>
        <v>#N/A</v>
      </c>
      <c r="M453" s="5" t="e">
        <f>INDEX(PUNT_SeasonAVG!B:B,MATCH($B453,PUNT_SeasonAVG!$I:$I,0))</f>
        <v>#N/A</v>
      </c>
      <c r="N453" s="5" t="e">
        <f>INDEX(PUNT_L10gamesAVG!B:B,MATCH($B453,PUNT_L10gamesAVG!$I:$I,0))</f>
        <v>#N/A</v>
      </c>
      <c r="O453" s="5" t="e">
        <f>INDEX(PUNT_L5gamesAVG!B:B,MATCH($B453,PUNT_L5gamesAVG!$I:$I,0))</f>
        <v>#N/A</v>
      </c>
    </row>
    <row r="454" spans="1:15" x14ac:dyDescent="0.3">
      <c r="A454">
        <v>4644</v>
      </c>
      <c r="B454" t="s">
        <v>836</v>
      </c>
      <c r="C454" t="s">
        <v>689</v>
      </c>
      <c r="D454" t="s">
        <v>837</v>
      </c>
      <c r="E454" t="s">
        <v>357</v>
      </c>
      <c r="F454" t="s">
        <v>725</v>
      </c>
      <c r="G454">
        <v>21</v>
      </c>
      <c r="H454" t="s">
        <v>275</v>
      </c>
      <c r="I454" t="s">
        <v>275</v>
      </c>
      <c r="J454" t="s">
        <v>687</v>
      </c>
      <c r="K454" t="e">
        <f>INDEX(PUNT_SeasonAVG!I:I,MATCH($B454,PUNT_SeasonAVG!$I:$I,0))</f>
        <v>#N/A</v>
      </c>
      <c r="L454" t="e">
        <f>INDEX(PUNT_SeasonAVG!K:K,MATCH($B454,PUNT_SeasonAVG!$I:$I,0))</f>
        <v>#N/A</v>
      </c>
      <c r="M454" s="5" t="e">
        <f>INDEX(PUNT_SeasonAVG!B:B,MATCH($B454,PUNT_SeasonAVG!$I:$I,0))</f>
        <v>#N/A</v>
      </c>
      <c r="N454" s="5" t="e">
        <f>INDEX(PUNT_L10gamesAVG!B:B,MATCH($B454,PUNT_L10gamesAVG!$I:$I,0))</f>
        <v>#N/A</v>
      </c>
      <c r="O454" s="5" t="e">
        <f>INDEX(PUNT_L5gamesAVG!B:B,MATCH($B454,PUNT_L5gamesAVG!$I:$I,0))</f>
        <v>#N/A</v>
      </c>
    </row>
    <row r="455" spans="1:15" x14ac:dyDescent="0.3">
      <c r="A455">
        <v>4646</v>
      </c>
      <c r="B455" t="s">
        <v>838</v>
      </c>
      <c r="C455" t="s">
        <v>689</v>
      </c>
      <c r="D455" t="s">
        <v>839</v>
      </c>
      <c r="E455" t="s">
        <v>313</v>
      </c>
      <c r="F455" t="s">
        <v>774</v>
      </c>
      <c r="G455">
        <v>20</v>
      </c>
      <c r="H455" t="s">
        <v>274</v>
      </c>
      <c r="I455" t="s">
        <v>274</v>
      </c>
      <c r="J455" t="s">
        <v>687</v>
      </c>
      <c r="K455" t="e">
        <f>INDEX(PUNT_SeasonAVG!I:I,MATCH($B455,PUNT_SeasonAVG!$I:$I,0))</f>
        <v>#N/A</v>
      </c>
      <c r="L455" t="e">
        <f>INDEX(PUNT_SeasonAVG!K:K,MATCH($B455,PUNT_SeasonAVG!$I:$I,0))</f>
        <v>#N/A</v>
      </c>
      <c r="M455" s="5" t="e">
        <f>INDEX(PUNT_SeasonAVG!B:B,MATCH($B455,PUNT_SeasonAVG!$I:$I,0))</f>
        <v>#N/A</v>
      </c>
      <c r="N455" s="5" t="e">
        <f>INDEX(PUNT_L10gamesAVG!B:B,MATCH($B455,PUNT_L10gamesAVG!$I:$I,0))</f>
        <v>#N/A</v>
      </c>
      <c r="O455" s="5" t="e">
        <f>INDEX(PUNT_L5gamesAVG!B:B,MATCH($B455,PUNT_L5gamesAVG!$I:$I,0))</f>
        <v>#N/A</v>
      </c>
    </row>
    <row r="456" spans="1:15" x14ac:dyDescent="0.3">
      <c r="A456">
        <v>4716</v>
      </c>
      <c r="B456" t="s">
        <v>844</v>
      </c>
      <c r="C456" t="s">
        <v>689</v>
      </c>
      <c r="D456" t="s">
        <v>845</v>
      </c>
      <c r="E456" t="s">
        <v>338</v>
      </c>
      <c r="F456" t="s">
        <v>754</v>
      </c>
      <c r="G456">
        <v>2</v>
      </c>
      <c r="H456" t="s">
        <v>274</v>
      </c>
      <c r="I456" t="s">
        <v>274</v>
      </c>
      <c r="J456" t="s">
        <v>677</v>
      </c>
      <c r="K456" t="e">
        <f>INDEX(PUNT_SeasonAVG!I:I,MATCH($B456,PUNT_SeasonAVG!$I:$I,0))</f>
        <v>#N/A</v>
      </c>
      <c r="L456" t="e">
        <f>INDEX(PUNT_SeasonAVG!K:K,MATCH($B456,PUNT_SeasonAVG!$I:$I,0))</f>
        <v>#N/A</v>
      </c>
      <c r="M456" s="5" t="e">
        <f>INDEX(PUNT_SeasonAVG!B:B,MATCH($B456,PUNT_SeasonAVG!$I:$I,0))</f>
        <v>#N/A</v>
      </c>
      <c r="N456" s="5" t="e">
        <f>INDEX(PUNT_L10gamesAVG!B:B,MATCH($B456,PUNT_L10gamesAVG!$I:$I,0))</f>
        <v>#N/A</v>
      </c>
      <c r="O456" s="5" t="e">
        <f>INDEX(PUNT_L5gamesAVG!B:B,MATCH($B456,PUNT_L5gamesAVG!$I:$I,0))</f>
        <v>#N/A</v>
      </c>
    </row>
    <row r="457" spans="1:15" x14ac:dyDescent="0.3">
      <c r="A457">
        <v>4720</v>
      </c>
      <c r="B457" t="s">
        <v>848</v>
      </c>
      <c r="C457" t="s">
        <v>720</v>
      </c>
      <c r="D457" t="s">
        <v>849</v>
      </c>
      <c r="E457" t="s">
        <v>317</v>
      </c>
      <c r="F457" t="s">
        <v>42</v>
      </c>
      <c r="G457">
        <v>15</v>
      </c>
      <c r="H457" t="s">
        <v>699</v>
      </c>
      <c r="I457" t="s">
        <v>275</v>
      </c>
      <c r="J457" t="s">
        <v>687</v>
      </c>
      <c r="K457" t="e">
        <f>INDEX(PUNT_SeasonAVG!I:I,MATCH($B457,PUNT_SeasonAVG!$I:$I,0))</f>
        <v>#N/A</v>
      </c>
      <c r="L457" t="e">
        <f>INDEX(PUNT_SeasonAVG!K:K,MATCH($B457,PUNT_SeasonAVG!$I:$I,0))</f>
        <v>#N/A</v>
      </c>
      <c r="M457" s="5" t="e">
        <f>INDEX(PUNT_SeasonAVG!B:B,MATCH($B457,PUNT_SeasonAVG!$I:$I,0))</f>
        <v>#N/A</v>
      </c>
      <c r="N457" s="5" t="e">
        <f>INDEX(PUNT_L10gamesAVG!B:B,MATCH($B457,PUNT_L10gamesAVG!$I:$I,0))</f>
        <v>#N/A</v>
      </c>
      <c r="O457" s="5" t="e">
        <f>INDEX(PUNT_L5gamesAVG!B:B,MATCH($B457,PUNT_L5gamesAVG!$I:$I,0))</f>
        <v>#N/A</v>
      </c>
    </row>
    <row r="458" spans="1:15" x14ac:dyDescent="0.3">
      <c r="A458">
        <v>4721</v>
      </c>
      <c r="B458" t="s">
        <v>850</v>
      </c>
      <c r="C458" t="s">
        <v>756</v>
      </c>
      <c r="D458" t="s">
        <v>851</v>
      </c>
      <c r="E458" t="s">
        <v>343</v>
      </c>
      <c r="F458" t="s">
        <v>784</v>
      </c>
      <c r="G458">
        <v>33</v>
      </c>
      <c r="H458" t="s">
        <v>699</v>
      </c>
      <c r="I458" t="s">
        <v>275</v>
      </c>
      <c r="J458" t="s">
        <v>687</v>
      </c>
      <c r="K458" t="e">
        <f>INDEX(PUNT_SeasonAVG!I:I,MATCH($B458,PUNT_SeasonAVG!$I:$I,0))</f>
        <v>#N/A</v>
      </c>
      <c r="L458" t="e">
        <f>INDEX(PUNT_SeasonAVG!K:K,MATCH($B458,PUNT_SeasonAVG!$I:$I,0))</f>
        <v>#N/A</v>
      </c>
      <c r="M458" s="5" t="e">
        <f>INDEX(PUNT_SeasonAVG!B:B,MATCH($B458,PUNT_SeasonAVG!$I:$I,0))</f>
        <v>#N/A</v>
      </c>
      <c r="N458" s="5" t="e">
        <f>INDEX(PUNT_L10gamesAVG!B:B,MATCH($B458,PUNT_L10gamesAVG!$I:$I,0))</f>
        <v>#N/A</v>
      </c>
      <c r="O458" s="5" t="e">
        <f>INDEX(PUNT_L5gamesAVG!B:B,MATCH($B458,PUNT_L5gamesAVG!$I:$I,0))</f>
        <v>#N/A</v>
      </c>
    </row>
    <row r="459" spans="1:15" x14ac:dyDescent="0.3">
      <c r="A459">
        <v>4754</v>
      </c>
      <c r="B459" t="s">
        <v>860</v>
      </c>
      <c r="C459" t="s">
        <v>692</v>
      </c>
      <c r="D459" t="s">
        <v>861</v>
      </c>
      <c r="E459" t="s">
        <v>322</v>
      </c>
      <c r="F459" t="s">
        <v>862</v>
      </c>
      <c r="G459">
        <v>20</v>
      </c>
      <c r="H459" t="s">
        <v>699</v>
      </c>
      <c r="I459" t="s">
        <v>275</v>
      </c>
      <c r="J459" t="s">
        <v>687</v>
      </c>
      <c r="K459" t="e">
        <f>INDEX(PUNT_SeasonAVG!I:I,MATCH($B459,PUNT_SeasonAVG!$I:$I,0))</f>
        <v>#N/A</v>
      </c>
      <c r="L459" t="e">
        <f>INDEX(PUNT_SeasonAVG!K:K,MATCH($B459,PUNT_SeasonAVG!$I:$I,0))</f>
        <v>#N/A</v>
      </c>
      <c r="M459" s="5" t="e">
        <f>INDEX(PUNT_SeasonAVG!B:B,MATCH($B459,PUNT_SeasonAVG!$I:$I,0))</f>
        <v>#N/A</v>
      </c>
      <c r="N459" s="5" t="e">
        <f>INDEX(PUNT_L10gamesAVG!B:B,MATCH($B459,PUNT_L10gamesAVG!$I:$I,0))</f>
        <v>#N/A</v>
      </c>
      <c r="O459" s="5" t="e">
        <f>INDEX(PUNT_L5gamesAVG!B:B,MATCH($B459,PUNT_L5gamesAVG!$I:$I,0))</f>
        <v>#N/A</v>
      </c>
    </row>
    <row r="460" spans="1:15" x14ac:dyDescent="0.3">
      <c r="A460">
        <v>4757</v>
      </c>
      <c r="B460" t="s">
        <v>863</v>
      </c>
      <c r="C460" t="s">
        <v>864</v>
      </c>
      <c r="D460" t="s">
        <v>865</v>
      </c>
      <c r="E460" t="s">
        <v>340</v>
      </c>
      <c r="F460" t="s">
        <v>766</v>
      </c>
      <c r="G460">
        <v>3</v>
      </c>
      <c r="H460" t="s">
        <v>686</v>
      </c>
      <c r="I460" t="s">
        <v>274</v>
      </c>
      <c r="J460" t="s">
        <v>687</v>
      </c>
      <c r="K460" t="e">
        <f>INDEX(PUNT_SeasonAVG!I:I,MATCH($B460,PUNT_SeasonAVG!$I:$I,0))</f>
        <v>#N/A</v>
      </c>
      <c r="L460" t="e">
        <f>INDEX(PUNT_SeasonAVG!K:K,MATCH($B460,PUNT_SeasonAVG!$I:$I,0))</f>
        <v>#N/A</v>
      </c>
      <c r="M460" s="5" t="e">
        <f>INDEX(PUNT_SeasonAVG!B:B,MATCH($B460,PUNT_SeasonAVG!$I:$I,0))</f>
        <v>#N/A</v>
      </c>
      <c r="N460" s="5" t="e">
        <f>INDEX(PUNT_L10gamesAVG!B:B,MATCH($B460,PUNT_L10gamesAVG!$I:$I,0))</f>
        <v>#N/A</v>
      </c>
      <c r="O460" s="5" t="e">
        <f>INDEX(PUNT_L5gamesAVG!B:B,MATCH($B460,PUNT_L5gamesAVG!$I:$I,0))</f>
        <v>#N/A</v>
      </c>
    </row>
    <row r="461" spans="1:15" x14ac:dyDescent="0.3">
      <c r="A461">
        <v>4795</v>
      </c>
      <c r="B461" t="s">
        <v>869</v>
      </c>
      <c r="C461" t="s">
        <v>689</v>
      </c>
      <c r="D461" t="s">
        <v>870</v>
      </c>
      <c r="E461" t="s">
        <v>313</v>
      </c>
      <c r="F461" t="s">
        <v>774</v>
      </c>
      <c r="G461">
        <v>17</v>
      </c>
      <c r="H461" t="s">
        <v>274</v>
      </c>
      <c r="I461" t="s">
        <v>274</v>
      </c>
      <c r="J461" t="s">
        <v>687</v>
      </c>
      <c r="K461" t="e">
        <f>INDEX(PUNT_SeasonAVG!I:I,MATCH($B461,PUNT_SeasonAVG!$I:$I,0))</f>
        <v>#N/A</v>
      </c>
      <c r="L461" t="e">
        <f>INDEX(PUNT_SeasonAVG!K:K,MATCH($B461,PUNT_SeasonAVG!$I:$I,0))</f>
        <v>#N/A</v>
      </c>
      <c r="M461" s="5" t="e">
        <f>INDEX(PUNT_SeasonAVG!B:B,MATCH($B461,PUNT_SeasonAVG!$I:$I,0))</f>
        <v>#N/A</v>
      </c>
      <c r="N461" s="5" t="e">
        <f>INDEX(PUNT_L10gamesAVG!B:B,MATCH($B461,PUNT_L10gamesAVG!$I:$I,0))</f>
        <v>#N/A</v>
      </c>
      <c r="O461" s="5" t="e">
        <f>INDEX(PUNT_L5gamesAVG!B:B,MATCH($B461,PUNT_L5gamesAVG!$I:$I,0))</f>
        <v>#N/A</v>
      </c>
    </row>
    <row r="462" spans="1:15" x14ac:dyDescent="0.3">
      <c r="A462">
        <v>4833</v>
      </c>
      <c r="B462" t="s">
        <v>871</v>
      </c>
      <c r="C462" t="s">
        <v>756</v>
      </c>
      <c r="D462" t="s">
        <v>776</v>
      </c>
      <c r="E462" t="s">
        <v>350</v>
      </c>
      <c r="F462" t="s">
        <v>777</v>
      </c>
      <c r="G462">
        <v>59</v>
      </c>
      <c r="H462" t="s">
        <v>686</v>
      </c>
      <c r="I462" t="s">
        <v>274</v>
      </c>
      <c r="J462" t="s">
        <v>687</v>
      </c>
      <c r="K462" t="e">
        <f>INDEX(PUNT_SeasonAVG!I:I,MATCH($B462,PUNT_SeasonAVG!$I:$I,0))</f>
        <v>#N/A</v>
      </c>
      <c r="L462" t="e">
        <f>INDEX(PUNT_SeasonAVG!K:K,MATCH($B462,PUNT_SeasonAVG!$I:$I,0))</f>
        <v>#N/A</v>
      </c>
      <c r="M462" s="5" t="e">
        <f>INDEX(PUNT_SeasonAVG!B:B,MATCH($B462,PUNT_SeasonAVG!$I:$I,0))</f>
        <v>#N/A</v>
      </c>
      <c r="N462" s="5" t="e">
        <f>INDEX(PUNT_L10gamesAVG!B:B,MATCH($B462,PUNT_L10gamesAVG!$I:$I,0))</f>
        <v>#N/A</v>
      </c>
      <c r="O462" s="5" t="e">
        <f>INDEX(PUNT_L5gamesAVG!B:B,MATCH($B462,PUNT_L5gamesAVG!$I:$I,0))</f>
        <v>#N/A</v>
      </c>
    </row>
    <row r="463" spans="1:15" x14ac:dyDescent="0.3">
      <c r="A463">
        <v>4892</v>
      </c>
      <c r="B463" t="s">
        <v>878</v>
      </c>
      <c r="C463" t="s">
        <v>714</v>
      </c>
      <c r="D463" t="s">
        <v>873</v>
      </c>
      <c r="E463" t="s">
        <v>357</v>
      </c>
      <c r="F463" t="s">
        <v>725</v>
      </c>
      <c r="G463">
        <v>11</v>
      </c>
      <c r="H463" t="s">
        <v>686</v>
      </c>
      <c r="I463" t="s">
        <v>274</v>
      </c>
      <c r="J463" t="s">
        <v>687</v>
      </c>
      <c r="K463" t="e">
        <f>INDEX(PUNT_SeasonAVG!I:I,MATCH($B463,PUNT_SeasonAVG!$I:$I,0))</f>
        <v>#N/A</v>
      </c>
      <c r="L463" t="e">
        <f>INDEX(PUNT_SeasonAVG!K:K,MATCH($B463,PUNT_SeasonAVG!$I:$I,0))</f>
        <v>#N/A</v>
      </c>
      <c r="M463" s="5" t="e">
        <f>INDEX(PUNT_SeasonAVG!B:B,MATCH($B463,PUNT_SeasonAVG!$I:$I,0))</f>
        <v>#N/A</v>
      </c>
      <c r="N463" s="5" t="e">
        <f>INDEX(PUNT_L10gamesAVG!B:B,MATCH($B463,PUNT_L10gamesAVG!$I:$I,0))</f>
        <v>#N/A</v>
      </c>
      <c r="O463" s="5" t="e">
        <f>INDEX(PUNT_L5gamesAVG!B:B,MATCH($B463,PUNT_L5gamesAVG!$I:$I,0))</f>
        <v>#N/A</v>
      </c>
    </row>
    <row r="464" spans="1:15" x14ac:dyDescent="0.3">
      <c r="A464">
        <v>4902</v>
      </c>
      <c r="B464" t="s">
        <v>885</v>
      </c>
      <c r="C464" t="s">
        <v>720</v>
      </c>
      <c r="D464" t="s">
        <v>886</v>
      </c>
      <c r="E464" t="s">
        <v>340</v>
      </c>
      <c r="F464" t="s">
        <v>766</v>
      </c>
      <c r="G464">
        <v>28</v>
      </c>
      <c r="H464" t="s">
        <v>699</v>
      </c>
      <c r="I464" t="s">
        <v>275</v>
      </c>
      <c r="J464" t="s">
        <v>687</v>
      </c>
      <c r="K464" t="e">
        <f>INDEX(PUNT_SeasonAVG!I:I,MATCH($B464,PUNT_SeasonAVG!$I:$I,0))</f>
        <v>#N/A</v>
      </c>
      <c r="L464" t="e">
        <f>INDEX(PUNT_SeasonAVG!K:K,MATCH($B464,PUNT_SeasonAVG!$I:$I,0))</f>
        <v>#N/A</v>
      </c>
      <c r="M464" s="5" t="e">
        <f>INDEX(PUNT_SeasonAVG!B:B,MATCH($B464,PUNT_SeasonAVG!$I:$I,0))</f>
        <v>#N/A</v>
      </c>
      <c r="N464" s="5" t="e">
        <f>INDEX(PUNT_L10gamesAVG!B:B,MATCH($B464,PUNT_L10gamesAVG!$I:$I,0))</f>
        <v>#N/A</v>
      </c>
      <c r="O464" s="5" t="e">
        <f>INDEX(PUNT_L5gamesAVG!B:B,MATCH($B464,PUNT_L5gamesAVG!$I:$I,0))</f>
        <v>#N/A</v>
      </c>
    </row>
    <row r="465" spans="1:15" x14ac:dyDescent="0.3">
      <c r="A465">
        <v>4904</v>
      </c>
      <c r="B465" t="s">
        <v>887</v>
      </c>
      <c r="C465" t="s">
        <v>714</v>
      </c>
      <c r="D465" t="s">
        <v>888</v>
      </c>
      <c r="E465" t="s">
        <v>354</v>
      </c>
      <c r="F465" t="s">
        <v>694</v>
      </c>
      <c r="G465">
        <v>35</v>
      </c>
      <c r="H465" t="s">
        <v>699</v>
      </c>
      <c r="I465" t="s">
        <v>275</v>
      </c>
      <c r="J465" t="s">
        <v>687</v>
      </c>
      <c r="K465" t="e">
        <f>INDEX(PUNT_SeasonAVG!I:I,MATCH($B465,PUNT_SeasonAVG!$I:$I,0))</f>
        <v>#N/A</v>
      </c>
      <c r="L465" t="e">
        <f>INDEX(PUNT_SeasonAVG!K:K,MATCH($B465,PUNT_SeasonAVG!$I:$I,0))</f>
        <v>#N/A</v>
      </c>
      <c r="M465" s="5" t="e">
        <f>INDEX(PUNT_SeasonAVG!B:B,MATCH($B465,PUNT_SeasonAVG!$I:$I,0))</f>
        <v>#N/A</v>
      </c>
      <c r="N465" s="5" t="e">
        <f>INDEX(PUNT_L10gamesAVG!B:B,MATCH($B465,PUNT_L10gamesAVG!$I:$I,0))</f>
        <v>#N/A</v>
      </c>
      <c r="O465" s="5" t="e">
        <f>INDEX(PUNT_L5gamesAVG!B:B,MATCH($B465,PUNT_L5gamesAVG!$I:$I,0))</f>
        <v>#N/A</v>
      </c>
    </row>
    <row r="466" spans="1:15" x14ac:dyDescent="0.3">
      <c r="A466">
        <v>4922</v>
      </c>
      <c r="B466" t="s">
        <v>894</v>
      </c>
      <c r="C466" t="s">
        <v>689</v>
      </c>
      <c r="D466" t="s">
        <v>895</v>
      </c>
      <c r="E466" t="s">
        <v>355</v>
      </c>
      <c r="F466" t="s">
        <v>716</v>
      </c>
      <c r="G466">
        <v>30</v>
      </c>
      <c r="H466" t="s">
        <v>699</v>
      </c>
      <c r="I466" t="s">
        <v>275</v>
      </c>
      <c r="J466" t="s">
        <v>687</v>
      </c>
      <c r="K466" t="e">
        <f>INDEX(PUNT_SeasonAVG!I:I,MATCH($B466,PUNT_SeasonAVG!$I:$I,0))</f>
        <v>#N/A</v>
      </c>
      <c r="L466" t="e">
        <f>INDEX(PUNT_SeasonAVG!K:K,MATCH($B466,PUNT_SeasonAVG!$I:$I,0))</f>
        <v>#N/A</v>
      </c>
      <c r="M466" s="5" t="e">
        <f>INDEX(PUNT_SeasonAVG!B:B,MATCH($B466,PUNT_SeasonAVG!$I:$I,0))</f>
        <v>#N/A</v>
      </c>
      <c r="N466" s="5" t="e">
        <f>INDEX(PUNT_L10gamesAVG!B:B,MATCH($B466,PUNT_L10gamesAVG!$I:$I,0))</f>
        <v>#N/A</v>
      </c>
      <c r="O466" s="5" t="e">
        <f>INDEX(PUNT_L5gamesAVG!B:B,MATCH($B466,PUNT_L5gamesAVG!$I:$I,0))</f>
        <v>#N/A</v>
      </c>
    </row>
    <row r="467" spans="1:15" x14ac:dyDescent="0.3">
      <c r="A467">
        <v>4966</v>
      </c>
      <c r="B467" t="s">
        <v>899</v>
      </c>
      <c r="C467" t="s">
        <v>706</v>
      </c>
      <c r="D467" t="s">
        <v>898</v>
      </c>
      <c r="E467" t="s">
        <v>328</v>
      </c>
      <c r="F467" t="s">
        <v>781</v>
      </c>
      <c r="G467">
        <v>42</v>
      </c>
      <c r="H467" t="s">
        <v>686</v>
      </c>
      <c r="I467" t="s">
        <v>274</v>
      </c>
      <c r="J467" t="s">
        <v>687</v>
      </c>
      <c r="K467" t="e">
        <f>INDEX(PUNT_SeasonAVG!I:I,MATCH($B467,PUNT_SeasonAVG!$I:$I,0))</f>
        <v>#N/A</v>
      </c>
      <c r="L467" t="e">
        <f>INDEX(PUNT_SeasonAVG!K:K,MATCH($B467,PUNT_SeasonAVG!$I:$I,0))</f>
        <v>#N/A</v>
      </c>
      <c r="M467" s="5" t="e">
        <f>INDEX(PUNT_SeasonAVG!B:B,MATCH($B467,PUNT_SeasonAVG!$I:$I,0))</f>
        <v>#N/A</v>
      </c>
      <c r="N467" s="5" t="e">
        <f>INDEX(PUNT_L10gamesAVG!B:B,MATCH($B467,PUNT_L10gamesAVG!$I:$I,0))</f>
        <v>#N/A</v>
      </c>
      <c r="O467" s="5" t="e">
        <f>INDEX(PUNT_L5gamesAVG!B:B,MATCH($B467,PUNT_L5gamesAVG!$I:$I,0))</f>
        <v>#N/A</v>
      </c>
    </row>
    <row r="468" spans="1:15" x14ac:dyDescent="0.3">
      <c r="A468">
        <v>5010</v>
      </c>
      <c r="B468" t="s">
        <v>903</v>
      </c>
      <c r="C468" t="s">
        <v>720</v>
      </c>
      <c r="D468" t="s">
        <v>904</v>
      </c>
      <c r="E468" t="s">
        <v>331</v>
      </c>
      <c r="F468" t="s">
        <v>719</v>
      </c>
      <c r="G468">
        <v>11</v>
      </c>
      <c r="H468" t="s">
        <v>686</v>
      </c>
      <c r="I468" t="s">
        <v>274</v>
      </c>
      <c r="J468" t="s">
        <v>687</v>
      </c>
      <c r="K468" t="e">
        <f>INDEX(PUNT_SeasonAVG!I:I,MATCH($B468,PUNT_SeasonAVG!$I:$I,0))</f>
        <v>#N/A</v>
      </c>
      <c r="L468" t="e">
        <f>INDEX(PUNT_SeasonAVG!K:K,MATCH($B468,PUNT_SeasonAVG!$I:$I,0))</f>
        <v>#N/A</v>
      </c>
      <c r="M468" s="5" t="e">
        <f>INDEX(PUNT_SeasonAVG!B:B,MATCH($B468,PUNT_SeasonAVG!$I:$I,0))</f>
        <v>#N/A</v>
      </c>
      <c r="N468" s="5" t="e">
        <f>INDEX(PUNT_L10gamesAVG!B:B,MATCH($B468,PUNT_L10gamesAVG!$I:$I,0))</f>
        <v>#N/A</v>
      </c>
      <c r="O468" s="5" t="e">
        <f>INDEX(PUNT_L5gamesAVG!B:B,MATCH($B468,PUNT_L5gamesAVG!$I:$I,0))</f>
        <v>#N/A</v>
      </c>
    </row>
    <row r="469" spans="1:15" x14ac:dyDescent="0.3">
      <c r="A469">
        <v>5023</v>
      </c>
      <c r="B469" t="s">
        <v>913</v>
      </c>
      <c r="C469" t="s">
        <v>692</v>
      </c>
      <c r="D469" t="s">
        <v>914</v>
      </c>
      <c r="E469" t="s">
        <v>350</v>
      </c>
      <c r="F469" t="s">
        <v>777</v>
      </c>
      <c r="G469">
        <v>45</v>
      </c>
      <c r="H469" t="s">
        <v>699</v>
      </c>
      <c r="I469" t="s">
        <v>275</v>
      </c>
      <c r="J469" t="s">
        <v>687</v>
      </c>
      <c r="K469" t="e">
        <f>INDEX(PUNT_SeasonAVG!I:I,MATCH($B469,PUNT_SeasonAVG!$I:$I,0))</f>
        <v>#N/A</v>
      </c>
      <c r="L469" t="e">
        <f>INDEX(PUNT_SeasonAVG!K:K,MATCH($B469,PUNT_SeasonAVG!$I:$I,0))</f>
        <v>#N/A</v>
      </c>
      <c r="M469" s="5" t="e">
        <f>INDEX(PUNT_SeasonAVG!B:B,MATCH($B469,PUNT_SeasonAVG!$I:$I,0))</f>
        <v>#N/A</v>
      </c>
      <c r="N469" s="5" t="e">
        <f>INDEX(PUNT_L10gamesAVG!B:B,MATCH($B469,PUNT_L10gamesAVG!$I:$I,0))</f>
        <v>#N/A</v>
      </c>
      <c r="O469" s="5" t="e">
        <f>INDEX(PUNT_L5gamesAVG!B:B,MATCH($B469,PUNT_L5gamesAVG!$I:$I,0))</f>
        <v>#N/A</v>
      </c>
    </row>
    <row r="470" spans="1:15" x14ac:dyDescent="0.3">
      <c r="A470">
        <v>5057</v>
      </c>
      <c r="B470" t="s">
        <v>916</v>
      </c>
      <c r="C470" t="s">
        <v>689</v>
      </c>
      <c r="D470" t="s">
        <v>917</v>
      </c>
      <c r="E470" t="s">
        <v>341</v>
      </c>
      <c r="F470" t="s">
        <v>831</v>
      </c>
      <c r="G470">
        <v>30</v>
      </c>
      <c r="H470" t="s">
        <v>686</v>
      </c>
      <c r="I470" t="s">
        <v>274</v>
      </c>
      <c r="J470" t="s">
        <v>687</v>
      </c>
      <c r="K470" t="e">
        <f>INDEX(PUNT_SeasonAVG!I:I,MATCH($B470,PUNT_SeasonAVG!$I:$I,0))</f>
        <v>#N/A</v>
      </c>
      <c r="L470" t="e">
        <f>INDEX(PUNT_SeasonAVG!K:K,MATCH($B470,PUNT_SeasonAVG!$I:$I,0))</f>
        <v>#N/A</v>
      </c>
      <c r="M470" s="5" t="e">
        <f>INDEX(PUNT_SeasonAVG!B:B,MATCH($B470,PUNT_SeasonAVG!$I:$I,0))</f>
        <v>#N/A</v>
      </c>
      <c r="N470" s="5" t="e">
        <f>INDEX(PUNT_L10gamesAVG!B:B,MATCH($B470,PUNT_L10gamesAVG!$I:$I,0))</f>
        <v>#N/A</v>
      </c>
      <c r="O470" s="5" t="e">
        <f>INDEX(PUNT_L5gamesAVG!B:B,MATCH($B470,PUNT_L5gamesAVG!$I:$I,0))</f>
        <v>#N/A</v>
      </c>
    </row>
    <row r="471" spans="1:15" x14ac:dyDescent="0.3">
      <c r="A471">
        <v>5060</v>
      </c>
      <c r="B471" t="s">
        <v>918</v>
      </c>
      <c r="C471" t="s">
        <v>742</v>
      </c>
      <c r="D471" t="s">
        <v>919</v>
      </c>
      <c r="E471" t="s">
        <v>332</v>
      </c>
      <c r="F471" t="s">
        <v>734</v>
      </c>
      <c r="G471">
        <v>25</v>
      </c>
      <c r="H471" t="s">
        <v>699</v>
      </c>
      <c r="I471" t="s">
        <v>275</v>
      </c>
      <c r="J471" t="s">
        <v>687</v>
      </c>
      <c r="K471" t="e">
        <f>INDEX(PUNT_SeasonAVG!I:I,MATCH($B471,PUNT_SeasonAVG!$I:$I,0))</f>
        <v>#N/A</v>
      </c>
      <c r="L471" t="e">
        <f>INDEX(PUNT_SeasonAVG!K:K,MATCH($B471,PUNT_SeasonAVG!$I:$I,0))</f>
        <v>#N/A</v>
      </c>
      <c r="M471" s="5" t="e">
        <f>INDEX(PUNT_SeasonAVG!B:B,MATCH($B471,PUNT_SeasonAVG!$I:$I,0))</f>
        <v>#N/A</v>
      </c>
      <c r="N471" s="5" t="e">
        <f>INDEX(PUNT_L10gamesAVG!B:B,MATCH($B471,PUNT_L10gamesAVG!$I:$I,0))</f>
        <v>#N/A</v>
      </c>
      <c r="O471" s="5" t="e">
        <f>INDEX(PUNT_L5gamesAVG!B:B,MATCH($B471,PUNT_L5gamesAVG!$I:$I,0))</f>
        <v>#N/A</v>
      </c>
    </row>
    <row r="472" spans="1:15" x14ac:dyDescent="0.3">
      <c r="A472">
        <v>5080</v>
      </c>
      <c r="B472" t="s">
        <v>925</v>
      </c>
      <c r="C472" t="s">
        <v>720</v>
      </c>
      <c r="D472" t="s">
        <v>926</v>
      </c>
      <c r="E472" t="s">
        <v>314</v>
      </c>
      <c r="F472" t="s">
        <v>770</v>
      </c>
      <c r="G472">
        <v>21</v>
      </c>
      <c r="H472" t="s">
        <v>686</v>
      </c>
      <c r="I472" t="s">
        <v>274</v>
      </c>
      <c r="J472" t="s">
        <v>687</v>
      </c>
      <c r="K472" t="e">
        <f>INDEX(PUNT_SeasonAVG!I:I,MATCH($B472,PUNT_SeasonAVG!$I:$I,0))</f>
        <v>#N/A</v>
      </c>
      <c r="L472" t="e">
        <f>INDEX(PUNT_SeasonAVG!K:K,MATCH($B472,PUNT_SeasonAVG!$I:$I,0))</f>
        <v>#N/A</v>
      </c>
      <c r="M472" s="5" t="e">
        <f>INDEX(PUNT_SeasonAVG!B:B,MATCH($B472,PUNT_SeasonAVG!$I:$I,0))</f>
        <v>#N/A</v>
      </c>
      <c r="N472" s="5" t="e">
        <f>INDEX(PUNT_L10gamesAVG!B:B,MATCH($B472,PUNT_L10gamesAVG!$I:$I,0))</f>
        <v>#N/A</v>
      </c>
      <c r="O472" s="5" t="e">
        <f>INDEX(PUNT_L5gamesAVG!B:B,MATCH($B472,PUNT_L5gamesAVG!$I:$I,0))</f>
        <v>#N/A</v>
      </c>
    </row>
    <row r="473" spans="1:15" x14ac:dyDescent="0.3">
      <c r="A473">
        <v>5106</v>
      </c>
      <c r="B473" t="s">
        <v>929</v>
      </c>
      <c r="C473" t="s">
        <v>866</v>
      </c>
      <c r="D473" t="s">
        <v>873</v>
      </c>
      <c r="E473" t="s">
        <v>347</v>
      </c>
      <c r="F473" t="s">
        <v>739</v>
      </c>
      <c r="G473">
        <v>53</v>
      </c>
      <c r="H473" t="s">
        <v>686</v>
      </c>
      <c r="I473" t="s">
        <v>274</v>
      </c>
      <c r="J473" t="s">
        <v>687</v>
      </c>
      <c r="K473" t="e">
        <f>INDEX(PUNT_SeasonAVG!I:I,MATCH($B473,PUNT_SeasonAVG!$I:$I,0))</f>
        <v>#N/A</v>
      </c>
      <c r="L473" t="e">
        <f>INDEX(PUNT_SeasonAVG!K:K,MATCH($B473,PUNT_SeasonAVG!$I:$I,0))</f>
        <v>#N/A</v>
      </c>
      <c r="M473" s="5" t="e">
        <f>INDEX(PUNT_SeasonAVG!B:B,MATCH($B473,PUNT_SeasonAVG!$I:$I,0))</f>
        <v>#N/A</v>
      </c>
      <c r="N473" s="5" t="e">
        <f>INDEX(PUNT_L10gamesAVG!B:B,MATCH($B473,PUNT_L10gamesAVG!$I:$I,0))</f>
        <v>#N/A</v>
      </c>
      <c r="O473" s="5" t="e">
        <f>INDEX(PUNT_L5gamesAVG!B:B,MATCH($B473,PUNT_L5gamesAVG!$I:$I,0))</f>
        <v>#N/A</v>
      </c>
    </row>
    <row r="474" spans="1:15" x14ac:dyDescent="0.3">
      <c r="A474">
        <v>5152</v>
      </c>
      <c r="B474" t="s">
        <v>931</v>
      </c>
      <c r="C474" t="s">
        <v>732</v>
      </c>
      <c r="D474" t="s">
        <v>932</v>
      </c>
      <c r="E474" t="s">
        <v>354</v>
      </c>
      <c r="F474" t="s">
        <v>694</v>
      </c>
      <c r="G474">
        <v>30</v>
      </c>
      <c r="H474" t="s">
        <v>275</v>
      </c>
      <c r="I474" t="s">
        <v>275</v>
      </c>
      <c r="J474" t="s">
        <v>687</v>
      </c>
      <c r="K474" t="e">
        <f>INDEX(PUNT_SeasonAVG!I:I,MATCH($B474,PUNT_SeasonAVG!$I:$I,0))</f>
        <v>#N/A</v>
      </c>
      <c r="L474" t="e">
        <f>INDEX(PUNT_SeasonAVG!K:K,MATCH($B474,PUNT_SeasonAVG!$I:$I,0))</f>
        <v>#N/A</v>
      </c>
      <c r="M474" s="5" t="e">
        <f>INDEX(PUNT_SeasonAVG!B:B,MATCH($B474,PUNT_SeasonAVG!$I:$I,0))</f>
        <v>#N/A</v>
      </c>
      <c r="N474" s="5" t="e">
        <f>INDEX(PUNT_L10gamesAVG!B:B,MATCH($B474,PUNT_L10gamesAVG!$I:$I,0))</f>
        <v>#N/A</v>
      </c>
      <c r="O474" s="5" t="e">
        <f>INDEX(PUNT_L5gamesAVG!B:B,MATCH($B474,PUNT_L5gamesAVG!$I:$I,0))</f>
        <v>#N/A</v>
      </c>
    </row>
    <row r="475" spans="1:15" x14ac:dyDescent="0.3">
      <c r="A475">
        <v>5153</v>
      </c>
      <c r="B475" t="s">
        <v>933</v>
      </c>
      <c r="C475" t="s">
        <v>683</v>
      </c>
      <c r="D475" t="s">
        <v>934</v>
      </c>
      <c r="E475" t="s">
        <v>322</v>
      </c>
      <c r="F475" t="s">
        <v>862</v>
      </c>
      <c r="G475">
        <v>4</v>
      </c>
      <c r="H475" t="s">
        <v>274</v>
      </c>
      <c r="I475" t="s">
        <v>274</v>
      </c>
      <c r="J475" t="s">
        <v>677</v>
      </c>
      <c r="K475" t="e">
        <f>INDEX(PUNT_SeasonAVG!I:I,MATCH($B475,PUNT_SeasonAVG!$I:$I,0))</f>
        <v>#N/A</v>
      </c>
      <c r="L475" t="e">
        <f>INDEX(PUNT_SeasonAVG!K:K,MATCH($B475,PUNT_SeasonAVG!$I:$I,0))</f>
        <v>#N/A</v>
      </c>
      <c r="M475" s="5" t="e">
        <f>INDEX(PUNT_SeasonAVG!B:B,MATCH($B475,PUNT_SeasonAVG!$I:$I,0))</f>
        <v>#N/A</v>
      </c>
      <c r="N475" s="5" t="e">
        <f>INDEX(PUNT_L10gamesAVG!B:B,MATCH($B475,PUNT_L10gamesAVG!$I:$I,0))</f>
        <v>#N/A</v>
      </c>
      <c r="O475" s="5" t="e">
        <f>INDEX(PUNT_L5gamesAVG!B:B,MATCH($B475,PUNT_L5gamesAVG!$I:$I,0))</f>
        <v>#N/A</v>
      </c>
    </row>
    <row r="476" spans="1:15" x14ac:dyDescent="0.3">
      <c r="A476">
        <v>5154</v>
      </c>
      <c r="B476" t="s">
        <v>935</v>
      </c>
      <c r="C476" t="s">
        <v>828</v>
      </c>
      <c r="D476" t="s">
        <v>936</v>
      </c>
      <c r="E476" t="s">
        <v>320</v>
      </c>
      <c r="F476" t="s">
        <v>710</v>
      </c>
      <c r="G476">
        <v>22</v>
      </c>
      <c r="H476" t="s">
        <v>275</v>
      </c>
      <c r="I476" t="s">
        <v>275</v>
      </c>
      <c r="J476" t="s">
        <v>677</v>
      </c>
      <c r="K476" t="e">
        <f>INDEX(PUNT_SeasonAVG!I:I,MATCH($B476,PUNT_SeasonAVG!$I:$I,0))</f>
        <v>#N/A</v>
      </c>
      <c r="L476" t="e">
        <f>INDEX(PUNT_SeasonAVG!K:K,MATCH($B476,PUNT_SeasonAVG!$I:$I,0))</f>
        <v>#N/A</v>
      </c>
      <c r="M476" s="5" t="e">
        <f>INDEX(PUNT_SeasonAVG!B:B,MATCH($B476,PUNT_SeasonAVG!$I:$I,0))</f>
        <v>#N/A</v>
      </c>
      <c r="N476" s="5" t="e">
        <f>INDEX(PUNT_L10gamesAVG!B:B,MATCH($B476,PUNT_L10gamesAVG!$I:$I,0))</f>
        <v>#N/A</v>
      </c>
      <c r="O476" s="5" t="e">
        <f>INDEX(PUNT_L5gamesAVG!B:B,MATCH($B476,PUNT_L5gamesAVG!$I:$I,0))</f>
        <v>#N/A</v>
      </c>
    </row>
    <row r="477" spans="1:15" x14ac:dyDescent="0.3">
      <c r="A477">
        <v>5161</v>
      </c>
      <c r="B477" t="s">
        <v>942</v>
      </c>
      <c r="C477" t="s">
        <v>45</v>
      </c>
      <c r="D477" t="s">
        <v>943</v>
      </c>
      <c r="E477" t="s">
        <v>349</v>
      </c>
      <c r="F477" t="s">
        <v>698</v>
      </c>
      <c r="G477">
        <v>3</v>
      </c>
      <c r="H477" t="s">
        <v>274</v>
      </c>
      <c r="I477" t="s">
        <v>274</v>
      </c>
      <c r="J477" t="s">
        <v>677</v>
      </c>
      <c r="K477" t="e">
        <f>INDEX(PUNT_SeasonAVG!I:I,MATCH($B477,PUNT_SeasonAVG!$I:$I,0))</f>
        <v>#N/A</v>
      </c>
      <c r="L477" t="e">
        <f>INDEX(PUNT_SeasonAVG!K:K,MATCH($B477,PUNT_SeasonAVG!$I:$I,0))</f>
        <v>#N/A</v>
      </c>
      <c r="M477" s="5" t="e">
        <f>INDEX(PUNT_SeasonAVG!B:B,MATCH($B477,PUNT_SeasonAVG!$I:$I,0))</f>
        <v>#N/A</v>
      </c>
      <c r="N477" s="5" t="e">
        <f>INDEX(PUNT_L10gamesAVG!B:B,MATCH($B477,PUNT_L10gamesAVG!$I:$I,0))</f>
        <v>#N/A</v>
      </c>
      <c r="O477" s="5" t="e">
        <f>INDEX(PUNT_L5gamesAVG!B:B,MATCH($B477,PUNT_L5gamesAVG!$I:$I,0))</f>
        <v>#N/A</v>
      </c>
    </row>
    <row r="478" spans="1:15" x14ac:dyDescent="0.3">
      <c r="A478">
        <v>5195</v>
      </c>
      <c r="B478" t="s">
        <v>952</v>
      </c>
      <c r="C478" t="s">
        <v>747</v>
      </c>
      <c r="D478" t="s">
        <v>953</v>
      </c>
      <c r="E478" t="s">
        <v>341</v>
      </c>
      <c r="F478" t="s">
        <v>831</v>
      </c>
      <c r="G478">
        <v>25</v>
      </c>
      <c r="H478" t="s">
        <v>686</v>
      </c>
      <c r="I478" t="s">
        <v>274</v>
      </c>
      <c r="J478" t="s">
        <v>687</v>
      </c>
      <c r="K478" t="e">
        <f>INDEX(PUNT_SeasonAVG!I:I,MATCH($B478,PUNT_SeasonAVG!$I:$I,0))</f>
        <v>#N/A</v>
      </c>
      <c r="L478" t="e">
        <f>INDEX(PUNT_SeasonAVG!K:K,MATCH($B478,PUNT_SeasonAVG!$I:$I,0))</f>
        <v>#N/A</v>
      </c>
      <c r="M478" s="5" t="e">
        <f>INDEX(PUNT_SeasonAVG!B:B,MATCH($B478,PUNT_SeasonAVG!$I:$I,0))</f>
        <v>#N/A</v>
      </c>
      <c r="N478" s="5" t="e">
        <f>INDEX(PUNT_L10gamesAVG!B:B,MATCH($B478,PUNT_L10gamesAVG!$I:$I,0))</f>
        <v>#N/A</v>
      </c>
      <c r="O478" s="5" t="e">
        <f>INDEX(PUNT_L5gamesAVG!B:B,MATCH($B478,PUNT_L5gamesAVG!$I:$I,0))</f>
        <v>#N/A</v>
      </c>
    </row>
    <row r="479" spans="1:15" x14ac:dyDescent="0.3">
      <c r="A479">
        <v>5196</v>
      </c>
      <c r="B479" t="s">
        <v>954</v>
      </c>
      <c r="C479" t="s">
        <v>732</v>
      </c>
      <c r="D479" t="s">
        <v>955</v>
      </c>
      <c r="E479" t="s">
        <v>344</v>
      </c>
      <c r="F479" t="s">
        <v>98</v>
      </c>
      <c r="G479">
        <v>21</v>
      </c>
      <c r="H479" t="s">
        <v>686</v>
      </c>
      <c r="I479" t="s">
        <v>274</v>
      </c>
      <c r="J479" t="s">
        <v>687</v>
      </c>
      <c r="K479" t="e">
        <f>INDEX(PUNT_SeasonAVG!I:I,MATCH($B479,PUNT_SeasonAVG!$I:$I,0))</f>
        <v>#N/A</v>
      </c>
      <c r="L479" t="e">
        <f>INDEX(PUNT_SeasonAVG!K:K,MATCH($B479,PUNT_SeasonAVG!$I:$I,0))</f>
        <v>#N/A</v>
      </c>
      <c r="M479" s="5" t="e">
        <f>INDEX(PUNT_SeasonAVG!B:B,MATCH($B479,PUNT_SeasonAVG!$I:$I,0))</f>
        <v>#N/A</v>
      </c>
      <c r="N479" s="5" t="e">
        <f>INDEX(PUNT_L10gamesAVG!B:B,MATCH($B479,PUNT_L10gamesAVG!$I:$I,0))</f>
        <v>#N/A</v>
      </c>
      <c r="O479" s="5" t="e">
        <f>INDEX(PUNT_L5gamesAVG!B:B,MATCH($B479,PUNT_L5gamesAVG!$I:$I,0))</f>
        <v>#N/A</v>
      </c>
    </row>
    <row r="480" spans="1:15" x14ac:dyDescent="0.3">
      <c r="A480">
        <v>5204</v>
      </c>
      <c r="B480" t="s">
        <v>958</v>
      </c>
      <c r="C480" t="s">
        <v>752</v>
      </c>
      <c r="D480" t="s">
        <v>959</v>
      </c>
      <c r="E480" t="s">
        <v>355</v>
      </c>
      <c r="F480" t="s">
        <v>716</v>
      </c>
      <c r="G480">
        <v>7</v>
      </c>
      <c r="H480" t="s">
        <v>274</v>
      </c>
      <c r="I480" t="s">
        <v>274</v>
      </c>
      <c r="J480" t="s">
        <v>687</v>
      </c>
      <c r="K480" t="e">
        <f>INDEX(PUNT_SeasonAVG!I:I,MATCH($B480,PUNT_SeasonAVG!$I:$I,0))</f>
        <v>#N/A</v>
      </c>
      <c r="L480" t="e">
        <f>INDEX(PUNT_SeasonAVG!K:K,MATCH($B480,PUNT_SeasonAVG!$I:$I,0))</f>
        <v>#N/A</v>
      </c>
      <c r="M480" s="5" t="e">
        <f>INDEX(PUNT_SeasonAVG!B:B,MATCH($B480,PUNT_SeasonAVG!$I:$I,0))</f>
        <v>#N/A</v>
      </c>
      <c r="N480" s="5" t="e">
        <f>INDEX(PUNT_L10gamesAVG!B:B,MATCH($B480,PUNT_L10gamesAVG!$I:$I,0))</f>
        <v>#N/A</v>
      </c>
      <c r="O480" s="5" t="e">
        <f>INDEX(PUNT_L5gamesAVG!B:B,MATCH($B480,PUNT_L5gamesAVG!$I:$I,0))</f>
        <v>#N/A</v>
      </c>
    </row>
    <row r="481" spans="1:15" x14ac:dyDescent="0.3">
      <c r="A481">
        <v>5220</v>
      </c>
      <c r="B481" t="s">
        <v>962</v>
      </c>
      <c r="C481" t="s">
        <v>689</v>
      </c>
      <c r="D481" t="s">
        <v>963</v>
      </c>
      <c r="E481" t="s">
        <v>334</v>
      </c>
      <c r="F481" t="s">
        <v>760</v>
      </c>
      <c r="G481">
        <v>11</v>
      </c>
      <c r="H481" t="s">
        <v>686</v>
      </c>
      <c r="I481" t="s">
        <v>274</v>
      </c>
      <c r="J481" t="s">
        <v>687</v>
      </c>
      <c r="K481" t="e">
        <f>INDEX(PUNT_SeasonAVG!I:I,MATCH($B481,PUNT_SeasonAVG!$I:$I,0))</f>
        <v>#N/A</v>
      </c>
      <c r="L481" t="e">
        <f>INDEX(PUNT_SeasonAVG!K:K,MATCH($B481,PUNT_SeasonAVG!$I:$I,0))</f>
        <v>#N/A</v>
      </c>
      <c r="M481" s="5" t="e">
        <f>INDEX(PUNT_SeasonAVG!B:B,MATCH($B481,PUNT_SeasonAVG!$I:$I,0))</f>
        <v>#N/A</v>
      </c>
      <c r="N481" s="5" t="e">
        <f>INDEX(PUNT_L10gamesAVG!B:B,MATCH($B481,PUNT_L10gamesAVG!$I:$I,0))</f>
        <v>#N/A</v>
      </c>
      <c r="O481" s="5" t="e">
        <f>INDEX(PUNT_L5gamesAVG!B:B,MATCH($B481,PUNT_L5gamesAVG!$I:$I,0))</f>
        <v>#N/A</v>
      </c>
    </row>
    <row r="482" spans="1:15" x14ac:dyDescent="0.3">
      <c r="A482">
        <v>5259</v>
      </c>
      <c r="B482" t="s">
        <v>967</v>
      </c>
      <c r="C482" t="s">
        <v>714</v>
      </c>
      <c r="D482" t="s">
        <v>968</v>
      </c>
      <c r="E482" t="s">
        <v>323</v>
      </c>
      <c r="F482" t="s">
        <v>702</v>
      </c>
      <c r="G482">
        <v>24</v>
      </c>
      <c r="H482" t="s">
        <v>274</v>
      </c>
      <c r="I482" t="s">
        <v>274</v>
      </c>
      <c r="J482" t="s">
        <v>687</v>
      </c>
      <c r="K482" t="e">
        <f>INDEX(PUNT_SeasonAVG!I:I,MATCH($B482,PUNT_SeasonAVG!$I:$I,0))</f>
        <v>#N/A</v>
      </c>
      <c r="L482" t="e">
        <f>INDEX(PUNT_SeasonAVG!K:K,MATCH($B482,PUNT_SeasonAVG!$I:$I,0))</f>
        <v>#N/A</v>
      </c>
      <c r="M482" s="5" t="e">
        <f>INDEX(PUNT_SeasonAVG!B:B,MATCH($B482,PUNT_SeasonAVG!$I:$I,0))</f>
        <v>#N/A</v>
      </c>
      <c r="N482" s="5" t="e">
        <f>INDEX(PUNT_L10gamesAVG!B:B,MATCH($B482,PUNT_L10gamesAVG!$I:$I,0))</f>
        <v>#N/A</v>
      </c>
      <c r="O482" s="5" t="e">
        <f>INDEX(PUNT_L5gamesAVG!B:B,MATCH($B482,PUNT_L5gamesAVG!$I:$I,0))</f>
        <v>#N/A</v>
      </c>
    </row>
    <row r="483" spans="1:15" x14ac:dyDescent="0.3">
      <c r="A483">
        <v>5283</v>
      </c>
      <c r="B483" t="s">
        <v>971</v>
      </c>
      <c r="C483" t="s">
        <v>732</v>
      </c>
      <c r="D483" t="s">
        <v>972</v>
      </c>
      <c r="E483" t="s">
        <v>344</v>
      </c>
      <c r="F483" t="s">
        <v>98</v>
      </c>
      <c r="G483">
        <v>14</v>
      </c>
      <c r="H483" t="s">
        <v>274</v>
      </c>
      <c r="I483" t="s">
        <v>274</v>
      </c>
      <c r="J483" t="s">
        <v>687</v>
      </c>
      <c r="K483" t="e">
        <f>INDEX(PUNT_SeasonAVG!I:I,MATCH($B483,PUNT_SeasonAVG!$I:$I,0))</f>
        <v>#N/A</v>
      </c>
      <c r="L483" t="e">
        <f>INDEX(PUNT_SeasonAVG!K:K,MATCH($B483,PUNT_SeasonAVG!$I:$I,0))</f>
        <v>#N/A</v>
      </c>
      <c r="M483" s="5" t="e">
        <f>INDEX(PUNT_SeasonAVG!B:B,MATCH($B483,PUNT_SeasonAVG!$I:$I,0))</f>
        <v>#N/A</v>
      </c>
      <c r="N483" s="5" t="e">
        <f>INDEX(PUNT_L10gamesAVG!B:B,MATCH($B483,PUNT_L10gamesAVG!$I:$I,0))</f>
        <v>#N/A</v>
      </c>
      <c r="O483" s="5" t="e">
        <f>INDEX(PUNT_L5gamesAVG!B:B,MATCH($B483,PUNT_L5gamesAVG!$I:$I,0))</f>
        <v>#N/A</v>
      </c>
    </row>
    <row r="484" spans="1:15" x14ac:dyDescent="0.3">
      <c r="A484">
        <v>5316</v>
      </c>
      <c r="B484" t="s">
        <v>976</v>
      </c>
      <c r="C484" t="s">
        <v>720</v>
      </c>
      <c r="D484" t="s">
        <v>977</v>
      </c>
      <c r="E484" t="s">
        <v>343</v>
      </c>
      <c r="F484" t="s">
        <v>784</v>
      </c>
      <c r="G484">
        <v>11</v>
      </c>
      <c r="H484" t="s">
        <v>274</v>
      </c>
      <c r="I484" t="s">
        <v>274</v>
      </c>
      <c r="J484" t="s">
        <v>687</v>
      </c>
      <c r="K484" t="e">
        <f>INDEX(PUNT_SeasonAVG!I:I,MATCH($B484,PUNT_SeasonAVG!$I:$I,0))</f>
        <v>#N/A</v>
      </c>
      <c r="L484" t="e">
        <f>INDEX(PUNT_SeasonAVG!K:K,MATCH($B484,PUNT_SeasonAVG!$I:$I,0))</f>
        <v>#N/A</v>
      </c>
      <c r="M484" s="5" t="e">
        <f>INDEX(PUNT_SeasonAVG!B:B,MATCH($B484,PUNT_SeasonAVG!$I:$I,0))</f>
        <v>#N/A</v>
      </c>
      <c r="N484" s="5" t="e">
        <f>INDEX(PUNT_L10gamesAVG!B:B,MATCH($B484,PUNT_L10gamesAVG!$I:$I,0))</f>
        <v>#N/A</v>
      </c>
      <c r="O484" s="5" t="e">
        <f>INDEX(PUNT_L5gamesAVG!B:B,MATCH($B484,PUNT_L5gamesAVG!$I:$I,0))</f>
        <v>#N/A</v>
      </c>
    </row>
    <row r="485" spans="1:15" x14ac:dyDescent="0.3">
      <c r="A485">
        <v>5327</v>
      </c>
      <c r="B485" t="s">
        <v>986</v>
      </c>
      <c r="C485" t="s">
        <v>689</v>
      </c>
      <c r="D485" t="s">
        <v>987</v>
      </c>
      <c r="E485" t="s">
        <v>349</v>
      </c>
      <c r="F485" t="s">
        <v>698</v>
      </c>
      <c r="G485">
        <v>27</v>
      </c>
      <c r="H485" t="s">
        <v>45</v>
      </c>
      <c r="I485" t="s">
        <v>45</v>
      </c>
      <c r="J485" t="s">
        <v>687</v>
      </c>
      <c r="K485" t="e">
        <f>INDEX(PUNT_SeasonAVG!I:I,MATCH($B485,PUNT_SeasonAVG!$I:$I,0))</f>
        <v>#N/A</v>
      </c>
      <c r="L485" t="e">
        <f>INDEX(PUNT_SeasonAVG!K:K,MATCH($B485,PUNT_SeasonAVG!$I:$I,0))</f>
        <v>#N/A</v>
      </c>
      <c r="M485" s="5" t="e">
        <f>INDEX(PUNT_SeasonAVG!B:B,MATCH($B485,PUNT_SeasonAVG!$I:$I,0))</f>
        <v>#N/A</v>
      </c>
      <c r="N485" s="5" t="e">
        <f>INDEX(PUNT_L10gamesAVG!B:B,MATCH($B485,PUNT_L10gamesAVG!$I:$I,0))</f>
        <v>#N/A</v>
      </c>
      <c r="O485" s="5" t="e">
        <f>INDEX(PUNT_L5gamesAVG!B:B,MATCH($B485,PUNT_L5gamesAVG!$I:$I,0))</f>
        <v>#N/A</v>
      </c>
    </row>
    <row r="486" spans="1:15" x14ac:dyDescent="0.3">
      <c r="A486">
        <v>5339</v>
      </c>
      <c r="B486" t="s">
        <v>992</v>
      </c>
      <c r="C486" t="s">
        <v>45</v>
      </c>
      <c r="D486" t="s">
        <v>993</v>
      </c>
      <c r="E486" t="s">
        <v>322</v>
      </c>
      <c r="F486" t="s">
        <v>862</v>
      </c>
      <c r="G486">
        <v>16</v>
      </c>
      <c r="H486" t="s">
        <v>274</v>
      </c>
      <c r="I486" t="s">
        <v>274</v>
      </c>
      <c r="J486" t="s">
        <v>687</v>
      </c>
      <c r="K486" t="e">
        <f>INDEX(PUNT_SeasonAVG!I:I,MATCH($B486,PUNT_SeasonAVG!$I:$I,0))</f>
        <v>#N/A</v>
      </c>
      <c r="L486" t="e">
        <f>INDEX(PUNT_SeasonAVG!K:K,MATCH($B486,PUNT_SeasonAVG!$I:$I,0))</f>
        <v>#N/A</v>
      </c>
      <c r="M486" s="5" t="e">
        <f>INDEX(PUNT_SeasonAVG!B:B,MATCH($B486,PUNT_SeasonAVG!$I:$I,0))</f>
        <v>#N/A</v>
      </c>
      <c r="N486" s="5" t="e">
        <f>INDEX(PUNT_L10gamesAVG!B:B,MATCH($B486,PUNT_L10gamesAVG!$I:$I,0))</f>
        <v>#N/A</v>
      </c>
      <c r="O486" s="5" t="e">
        <f>INDEX(PUNT_L5gamesAVG!B:B,MATCH($B486,PUNT_L5gamesAVG!$I:$I,0))</f>
        <v>#N/A</v>
      </c>
    </row>
    <row r="487" spans="1:15" x14ac:dyDescent="0.3">
      <c r="A487">
        <v>5355</v>
      </c>
      <c r="B487" t="s">
        <v>998</v>
      </c>
      <c r="C487" t="s">
        <v>742</v>
      </c>
      <c r="D487" t="s">
        <v>999</v>
      </c>
      <c r="E487" t="s">
        <v>344</v>
      </c>
      <c r="F487" t="s">
        <v>98</v>
      </c>
      <c r="G487">
        <v>26</v>
      </c>
      <c r="H487" t="s">
        <v>274</v>
      </c>
      <c r="I487" t="s">
        <v>274</v>
      </c>
      <c r="J487" t="s">
        <v>687</v>
      </c>
      <c r="K487" t="e">
        <f>INDEX(PUNT_SeasonAVG!I:I,MATCH($B487,PUNT_SeasonAVG!$I:$I,0))</f>
        <v>#N/A</v>
      </c>
      <c r="L487" t="e">
        <f>INDEX(PUNT_SeasonAVG!K:K,MATCH($B487,PUNT_SeasonAVG!$I:$I,0))</f>
        <v>#N/A</v>
      </c>
      <c r="M487" s="5" t="e">
        <f>INDEX(PUNT_SeasonAVG!B:B,MATCH($B487,PUNT_SeasonAVG!$I:$I,0))</f>
        <v>#N/A</v>
      </c>
      <c r="N487" s="5" t="e">
        <f>INDEX(PUNT_L10gamesAVG!B:B,MATCH($B487,PUNT_L10gamesAVG!$I:$I,0))</f>
        <v>#N/A</v>
      </c>
      <c r="O487" s="5" t="e">
        <f>INDEX(PUNT_L5gamesAVG!B:B,MATCH($B487,PUNT_L5gamesAVG!$I:$I,0))</f>
        <v>#N/A</v>
      </c>
    </row>
    <row r="488" spans="1:15" x14ac:dyDescent="0.3">
      <c r="A488">
        <v>5367</v>
      </c>
      <c r="B488" t="s">
        <v>1002</v>
      </c>
      <c r="C488" t="s">
        <v>720</v>
      </c>
      <c r="D488" t="s">
        <v>1003</v>
      </c>
      <c r="E488" t="s">
        <v>357</v>
      </c>
      <c r="F488" t="s">
        <v>725</v>
      </c>
      <c r="G488">
        <v>15</v>
      </c>
      <c r="H488" t="s">
        <v>686</v>
      </c>
      <c r="I488" t="s">
        <v>274</v>
      </c>
      <c r="J488" t="s">
        <v>687</v>
      </c>
      <c r="K488" t="e">
        <f>INDEX(PUNT_SeasonAVG!I:I,MATCH($B488,PUNT_SeasonAVG!$I:$I,0))</f>
        <v>#N/A</v>
      </c>
      <c r="L488" t="e">
        <f>INDEX(PUNT_SeasonAVG!K:K,MATCH($B488,PUNT_SeasonAVG!$I:$I,0))</f>
        <v>#N/A</v>
      </c>
      <c r="M488" s="5" t="e">
        <f>INDEX(PUNT_SeasonAVG!B:B,MATCH($B488,PUNT_SeasonAVG!$I:$I,0))</f>
        <v>#N/A</v>
      </c>
      <c r="N488" s="5" t="e">
        <f>INDEX(PUNT_L10gamesAVG!B:B,MATCH($B488,PUNT_L10gamesAVG!$I:$I,0))</f>
        <v>#N/A</v>
      </c>
      <c r="O488" s="5" t="e">
        <f>INDEX(PUNT_L5gamesAVG!B:B,MATCH($B488,PUNT_L5gamesAVG!$I:$I,0))</f>
        <v>#N/A</v>
      </c>
    </row>
    <row r="489" spans="1:15" x14ac:dyDescent="0.3">
      <c r="A489">
        <v>5374</v>
      </c>
      <c r="B489" t="s">
        <v>1005</v>
      </c>
      <c r="C489" t="s">
        <v>756</v>
      </c>
      <c r="D489" t="s">
        <v>1006</v>
      </c>
      <c r="E489" t="s">
        <v>344</v>
      </c>
      <c r="F489" t="s">
        <v>98</v>
      </c>
      <c r="G489">
        <v>25</v>
      </c>
      <c r="H489" t="s">
        <v>275</v>
      </c>
      <c r="I489" t="s">
        <v>275</v>
      </c>
      <c r="J489" t="s">
        <v>687</v>
      </c>
      <c r="K489" t="e">
        <f>INDEX(PUNT_SeasonAVG!I:I,MATCH($B489,PUNT_SeasonAVG!$I:$I,0))</f>
        <v>#N/A</v>
      </c>
      <c r="L489" t="e">
        <f>INDEX(PUNT_SeasonAVG!K:K,MATCH($B489,PUNT_SeasonAVG!$I:$I,0))</f>
        <v>#N/A</v>
      </c>
      <c r="M489" s="5" t="e">
        <f>INDEX(PUNT_SeasonAVG!B:B,MATCH($B489,PUNT_SeasonAVG!$I:$I,0))</f>
        <v>#N/A</v>
      </c>
      <c r="N489" s="5" t="e">
        <f>INDEX(PUNT_L10gamesAVG!B:B,MATCH($B489,PUNT_L10gamesAVG!$I:$I,0))</f>
        <v>#N/A</v>
      </c>
      <c r="O489" s="5" t="e">
        <f>INDEX(PUNT_L5gamesAVG!B:B,MATCH($B489,PUNT_L5gamesAVG!$I:$I,0))</f>
        <v>#N/A</v>
      </c>
    </row>
    <row r="490" spans="1:15" x14ac:dyDescent="0.3">
      <c r="A490">
        <v>5420</v>
      </c>
      <c r="B490" t="s">
        <v>1013</v>
      </c>
      <c r="C490" t="s">
        <v>720</v>
      </c>
      <c r="D490" t="s">
        <v>1014</v>
      </c>
      <c r="E490" t="s">
        <v>317</v>
      </c>
      <c r="F490" t="s">
        <v>42</v>
      </c>
      <c r="G490">
        <v>19</v>
      </c>
      <c r="H490" t="s">
        <v>274</v>
      </c>
      <c r="I490" t="s">
        <v>274</v>
      </c>
      <c r="J490" t="s">
        <v>687</v>
      </c>
      <c r="K490" t="e">
        <f>INDEX(PUNT_SeasonAVG!I:I,MATCH($B490,PUNT_SeasonAVG!$I:$I,0))</f>
        <v>#N/A</v>
      </c>
      <c r="L490" t="e">
        <f>INDEX(PUNT_SeasonAVG!K:K,MATCH($B490,PUNT_SeasonAVG!$I:$I,0))</f>
        <v>#N/A</v>
      </c>
      <c r="M490" s="5" t="e">
        <f>INDEX(PUNT_SeasonAVG!B:B,MATCH($B490,PUNT_SeasonAVG!$I:$I,0))</f>
        <v>#N/A</v>
      </c>
      <c r="N490" s="5" t="e">
        <f>INDEX(PUNT_L10gamesAVG!B:B,MATCH($B490,PUNT_L10gamesAVG!$I:$I,0))</f>
        <v>#N/A</v>
      </c>
      <c r="O490" s="5" t="e">
        <f>INDEX(PUNT_L5gamesAVG!B:B,MATCH($B490,PUNT_L5gamesAVG!$I:$I,0))</f>
        <v>#N/A</v>
      </c>
    </row>
    <row r="491" spans="1:15" x14ac:dyDescent="0.3">
      <c r="A491">
        <v>5423</v>
      </c>
      <c r="B491" t="s">
        <v>1015</v>
      </c>
      <c r="C491" t="s">
        <v>747</v>
      </c>
      <c r="D491" t="s">
        <v>1016</v>
      </c>
      <c r="E491" t="s">
        <v>344</v>
      </c>
      <c r="F491" t="s">
        <v>98</v>
      </c>
      <c r="G491">
        <v>8</v>
      </c>
      <c r="H491" t="s">
        <v>275</v>
      </c>
      <c r="I491" t="s">
        <v>275</v>
      </c>
      <c r="J491" t="s">
        <v>687</v>
      </c>
      <c r="K491" t="e">
        <f>INDEX(PUNT_SeasonAVG!I:I,MATCH($B491,PUNT_SeasonAVG!$I:$I,0))</f>
        <v>#N/A</v>
      </c>
      <c r="L491" t="e">
        <f>INDEX(PUNT_SeasonAVG!K:K,MATCH($B491,PUNT_SeasonAVG!$I:$I,0))</f>
        <v>#N/A</v>
      </c>
      <c r="M491" s="5" t="e">
        <f>INDEX(PUNT_SeasonAVG!B:B,MATCH($B491,PUNT_SeasonAVG!$I:$I,0))</f>
        <v>#N/A</v>
      </c>
      <c r="N491" s="5" t="e">
        <f>INDEX(PUNT_L10gamesAVG!B:B,MATCH($B491,PUNT_L10gamesAVG!$I:$I,0))</f>
        <v>#N/A</v>
      </c>
      <c r="O491" s="5" t="e">
        <f>INDEX(PUNT_L5gamesAVG!B:B,MATCH($B491,PUNT_L5gamesAVG!$I:$I,0))</f>
        <v>#N/A</v>
      </c>
    </row>
    <row r="492" spans="1:15" x14ac:dyDescent="0.3">
      <c r="A492">
        <v>5474</v>
      </c>
      <c r="B492" t="s">
        <v>1027</v>
      </c>
      <c r="C492" t="s">
        <v>45</v>
      </c>
      <c r="D492" t="s">
        <v>1028</v>
      </c>
      <c r="E492" t="s">
        <v>313</v>
      </c>
      <c r="F492" t="s">
        <v>774</v>
      </c>
      <c r="G492">
        <v>1</v>
      </c>
      <c r="H492" t="s">
        <v>274</v>
      </c>
      <c r="I492" t="s">
        <v>274</v>
      </c>
      <c r="J492" t="s">
        <v>687</v>
      </c>
      <c r="K492" t="e">
        <f>INDEX(PUNT_SeasonAVG!I:I,MATCH($B492,PUNT_SeasonAVG!$I:$I,0))</f>
        <v>#N/A</v>
      </c>
      <c r="L492" t="e">
        <f>INDEX(PUNT_SeasonAVG!K:K,MATCH($B492,PUNT_SeasonAVG!$I:$I,0))</f>
        <v>#N/A</v>
      </c>
      <c r="M492" s="5" t="e">
        <f>INDEX(PUNT_SeasonAVG!B:B,MATCH($B492,PUNT_SeasonAVG!$I:$I,0))</f>
        <v>#N/A</v>
      </c>
      <c r="N492" s="5" t="e">
        <f>INDEX(PUNT_L10gamesAVG!B:B,MATCH($B492,PUNT_L10gamesAVG!$I:$I,0))</f>
        <v>#N/A</v>
      </c>
      <c r="O492" s="5" t="e">
        <f>INDEX(PUNT_L5gamesAVG!B:B,MATCH($B492,PUNT_L5gamesAVG!$I:$I,0))</f>
        <v>#N/A</v>
      </c>
    </row>
    <row r="493" spans="1:15" x14ac:dyDescent="0.3">
      <c r="A493">
        <v>5479</v>
      </c>
      <c r="B493" t="s">
        <v>1031</v>
      </c>
      <c r="C493" t="s">
        <v>689</v>
      </c>
      <c r="D493" t="s">
        <v>995</v>
      </c>
      <c r="E493" t="s">
        <v>325</v>
      </c>
      <c r="F493" t="s">
        <v>806</v>
      </c>
      <c r="G493">
        <v>22</v>
      </c>
      <c r="H493" t="s">
        <v>274</v>
      </c>
      <c r="I493" t="s">
        <v>274</v>
      </c>
      <c r="J493" t="s">
        <v>687</v>
      </c>
      <c r="K493" t="e">
        <f>INDEX(PUNT_SeasonAVG!I:I,MATCH($B493,PUNT_SeasonAVG!$I:$I,0))</f>
        <v>#N/A</v>
      </c>
      <c r="L493" t="e">
        <f>INDEX(PUNT_SeasonAVG!K:K,MATCH($B493,PUNT_SeasonAVG!$I:$I,0))</f>
        <v>#N/A</v>
      </c>
      <c r="M493" s="5" t="e">
        <f>INDEX(PUNT_SeasonAVG!B:B,MATCH($B493,PUNT_SeasonAVG!$I:$I,0))</f>
        <v>#N/A</v>
      </c>
      <c r="N493" s="5" t="e">
        <f>INDEX(PUNT_L10gamesAVG!B:B,MATCH($B493,PUNT_L10gamesAVG!$I:$I,0))</f>
        <v>#N/A</v>
      </c>
      <c r="O493" s="5" t="e">
        <f>INDEX(PUNT_L5gamesAVG!B:B,MATCH($B493,PUNT_L5gamesAVG!$I:$I,0))</f>
        <v>#N/A</v>
      </c>
    </row>
    <row r="494" spans="1:15" x14ac:dyDescent="0.3">
      <c r="A494">
        <v>5481</v>
      </c>
      <c r="B494" t="s">
        <v>1033</v>
      </c>
      <c r="C494" t="s">
        <v>689</v>
      </c>
      <c r="D494" t="s">
        <v>813</v>
      </c>
      <c r="E494" t="s">
        <v>338</v>
      </c>
      <c r="F494" t="s">
        <v>754</v>
      </c>
      <c r="G494">
        <v>7</v>
      </c>
      <c r="H494" t="s">
        <v>275</v>
      </c>
      <c r="I494" t="s">
        <v>275</v>
      </c>
      <c r="J494" t="s">
        <v>687</v>
      </c>
      <c r="K494" t="e">
        <f>INDEX(PUNT_SeasonAVG!I:I,MATCH($B494,PUNT_SeasonAVG!$I:$I,0))</f>
        <v>#N/A</v>
      </c>
      <c r="L494" t="e">
        <f>INDEX(PUNT_SeasonAVG!K:K,MATCH($B494,PUNT_SeasonAVG!$I:$I,0))</f>
        <v>#N/A</v>
      </c>
      <c r="M494" s="5" t="e">
        <f>INDEX(PUNT_SeasonAVG!B:B,MATCH($B494,PUNT_SeasonAVG!$I:$I,0))</f>
        <v>#N/A</v>
      </c>
      <c r="N494" s="5" t="e">
        <f>INDEX(PUNT_L10gamesAVG!B:B,MATCH($B494,PUNT_L10gamesAVG!$I:$I,0))</f>
        <v>#N/A</v>
      </c>
      <c r="O494" s="5" t="e">
        <f>INDEX(PUNT_L5gamesAVG!B:B,MATCH($B494,PUNT_L5gamesAVG!$I:$I,0))</f>
        <v>#N/A</v>
      </c>
    </row>
    <row r="495" spans="1:15" x14ac:dyDescent="0.3">
      <c r="A495">
        <v>5485</v>
      </c>
      <c r="B495" t="s">
        <v>1037</v>
      </c>
      <c r="C495" t="s">
        <v>689</v>
      </c>
      <c r="D495" t="s">
        <v>1038</v>
      </c>
      <c r="E495" t="s">
        <v>326</v>
      </c>
      <c r="F495" t="s">
        <v>737</v>
      </c>
      <c r="G495">
        <v>24</v>
      </c>
      <c r="H495" t="s">
        <v>699</v>
      </c>
      <c r="I495" t="s">
        <v>275</v>
      </c>
      <c r="J495" t="s">
        <v>687</v>
      </c>
      <c r="K495" t="e">
        <f>INDEX(PUNT_SeasonAVG!I:I,MATCH($B495,PUNT_SeasonAVG!$I:$I,0))</f>
        <v>#N/A</v>
      </c>
      <c r="L495" t="e">
        <f>INDEX(PUNT_SeasonAVG!K:K,MATCH($B495,PUNT_SeasonAVG!$I:$I,0))</f>
        <v>#N/A</v>
      </c>
      <c r="M495" s="5" t="e">
        <f>INDEX(PUNT_SeasonAVG!B:B,MATCH($B495,PUNT_SeasonAVG!$I:$I,0))</f>
        <v>#N/A</v>
      </c>
      <c r="N495" s="5" t="e">
        <f>INDEX(PUNT_L10gamesAVG!B:B,MATCH($B495,PUNT_L10gamesAVG!$I:$I,0))</f>
        <v>#N/A</v>
      </c>
      <c r="O495" s="5" t="e">
        <f>INDEX(PUNT_L5gamesAVG!B:B,MATCH($B495,PUNT_L5gamesAVG!$I:$I,0))</f>
        <v>#N/A</v>
      </c>
    </row>
    <row r="496" spans="1:15" x14ac:dyDescent="0.3">
      <c r="A496">
        <v>5504</v>
      </c>
      <c r="B496" t="s">
        <v>1047</v>
      </c>
      <c r="C496" t="s">
        <v>732</v>
      </c>
      <c r="D496" t="s">
        <v>1048</v>
      </c>
      <c r="E496" t="s">
        <v>357</v>
      </c>
      <c r="F496" t="s">
        <v>725</v>
      </c>
      <c r="G496">
        <v>33</v>
      </c>
      <c r="H496" t="s">
        <v>274</v>
      </c>
      <c r="I496" t="s">
        <v>274</v>
      </c>
      <c r="J496" t="s">
        <v>687</v>
      </c>
      <c r="K496" t="e">
        <f>INDEX(PUNT_SeasonAVG!I:I,MATCH($B496,PUNT_SeasonAVG!$I:$I,0))</f>
        <v>#N/A</v>
      </c>
      <c r="L496" t="e">
        <f>INDEX(PUNT_SeasonAVG!K:K,MATCH($B496,PUNT_SeasonAVG!$I:$I,0))</f>
        <v>#N/A</v>
      </c>
      <c r="M496" s="5" t="e">
        <f>INDEX(PUNT_SeasonAVG!B:B,MATCH($B496,PUNT_SeasonAVG!$I:$I,0))</f>
        <v>#N/A</v>
      </c>
      <c r="N496" s="5" t="e">
        <f>INDEX(PUNT_L10gamesAVG!B:B,MATCH($B496,PUNT_L10gamesAVG!$I:$I,0))</f>
        <v>#N/A</v>
      </c>
      <c r="O496" s="5" t="e">
        <f>INDEX(PUNT_L5gamesAVG!B:B,MATCH($B496,PUNT_L5gamesAVG!$I:$I,0))</f>
        <v>#N/A</v>
      </c>
    </row>
    <row r="497" spans="1:15" x14ac:dyDescent="0.3">
      <c r="A497">
        <v>5522</v>
      </c>
      <c r="B497" t="s">
        <v>1049</v>
      </c>
      <c r="C497" t="s">
        <v>45</v>
      </c>
      <c r="D497" t="s">
        <v>1050</v>
      </c>
      <c r="E497" t="s">
        <v>320</v>
      </c>
      <c r="F497" t="s">
        <v>710</v>
      </c>
      <c r="G497">
        <v>6</v>
      </c>
      <c r="H497" t="s">
        <v>45</v>
      </c>
      <c r="I497" t="s">
        <v>45</v>
      </c>
      <c r="J497" t="s">
        <v>687</v>
      </c>
      <c r="K497" t="e">
        <f>INDEX(PUNT_SeasonAVG!I:I,MATCH($B497,PUNT_SeasonAVG!$I:$I,0))</f>
        <v>#N/A</v>
      </c>
      <c r="L497" t="e">
        <f>INDEX(PUNT_SeasonAVG!K:K,MATCH($B497,PUNT_SeasonAVG!$I:$I,0))</f>
        <v>#N/A</v>
      </c>
      <c r="M497" s="5" t="e">
        <f>INDEX(PUNT_SeasonAVG!B:B,MATCH($B497,PUNT_SeasonAVG!$I:$I,0))</f>
        <v>#N/A</v>
      </c>
      <c r="N497" s="5" t="e">
        <f>INDEX(PUNT_L10gamesAVG!B:B,MATCH($B497,PUNT_L10gamesAVG!$I:$I,0))</f>
        <v>#N/A</v>
      </c>
      <c r="O497" s="5" t="e">
        <f>INDEX(PUNT_L5gamesAVG!B:B,MATCH($B497,PUNT_L5gamesAVG!$I:$I,0))</f>
        <v>#N/A</v>
      </c>
    </row>
    <row r="498" spans="1:15" x14ac:dyDescent="0.3">
      <c r="A498">
        <v>5526</v>
      </c>
      <c r="B498" t="s">
        <v>1052</v>
      </c>
      <c r="C498" t="s">
        <v>689</v>
      </c>
      <c r="D498" t="s">
        <v>1053</v>
      </c>
      <c r="E498" t="s">
        <v>338</v>
      </c>
      <c r="F498" t="s">
        <v>754</v>
      </c>
      <c r="G498">
        <v>14</v>
      </c>
      <c r="H498" t="s">
        <v>686</v>
      </c>
      <c r="I498" t="s">
        <v>274</v>
      </c>
      <c r="J498" t="s">
        <v>687</v>
      </c>
      <c r="K498" t="e">
        <f>INDEX(PUNT_SeasonAVG!I:I,MATCH($B498,PUNT_SeasonAVG!$I:$I,0))</f>
        <v>#N/A</v>
      </c>
      <c r="L498" t="e">
        <f>INDEX(PUNT_SeasonAVG!K:K,MATCH($B498,PUNT_SeasonAVG!$I:$I,0))</f>
        <v>#N/A</v>
      </c>
      <c r="M498" s="5" t="e">
        <f>INDEX(PUNT_SeasonAVG!B:B,MATCH($B498,PUNT_SeasonAVG!$I:$I,0))</f>
        <v>#N/A</v>
      </c>
      <c r="N498" s="5" t="e">
        <f>INDEX(PUNT_L10gamesAVG!B:B,MATCH($B498,PUNT_L10gamesAVG!$I:$I,0))</f>
        <v>#N/A</v>
      </c>
      <c r="O498" s="5" t="e">
        <f>INDEX(PUNT_L5gamesAVG!B:B,MATCH($B498,PUNT_L5gamesAVG!$I:$I,0))</f>
        <v>#N/A</v>
      </c>
    </row>
    <row r="499" spans="1:15" x14ac:dyDescent="0.3">
      <c r="A499">
        <v>5536</v>
      </c>
      <c r="B499" t="s">
        <v>1054</v>
      </c>
      <c r="C499" t="s">
        <v>723</v>
      </c>
      <c r="D499" t="s">
        <v>1055</v>
      </c>
      <c r="E499" t="s">
        <v>337</v>
      </c>
      <c r="F499" t="s">
        <v>728</v>
      </c>
      <c r="G499">
        <v>50</v>
      </c>
      <c r="H499" t="s">
        <v>45</v>
      </c>
      <c r="I499" t="s">
        <v>45</v>
      </c>
      <c r="J499" t="s">
        <v>687</v>
      </c>
      <c r="K499" t="e">
        <f>INDEX(PUNT_SeasonAVG!I:I,MATCH($B499,PUNT_SeasonAVG!$I:$I,0))</f>
        <v>#N/A</v>
      </c>
      <c r="L499" t="e">
        <f>INDEX(PUNT_SeasonAVG!K:K,MATCH($B499,PUNT_SeasonAVG!$I:$I,0))</f>
        <v>#N/A</v>
      </c>
      <c r="M499" s="5" t="e">
        <f>INDEX(PUNT_SeasonAVG!B:B,MATCH($B499,PUNT_SeasonAVG!$I:$I,0))</f>
        <v>#N/A</v>
      </c>
      <c r="N499" s="5" t="e">
        <f>INDEX(PUNT_L10gamesAVG!B:B,MATCH($B499,PUNT_L10gamesAVG!$I:$I,0))</f>
        <v>#N/A</v>
      </c>
      <c r="O499" s="5" t="e">
        <f>INDEX(PUNT_L5gamesAVG!B:B,MATCH($B499,PUNT_L5gamesAVG!$I:$I,0))</f>
        <v>#N/A</v>
      </c>
    </row>
    <row r="500" spans="1:15" x14ac:dyDescent="0.3">
      <c r="A500">
        <v>5542</v>
      </c>
      <c r="B500" t="s">
        <v>1057</v>
      </c>
      <c r="C500" t="s">
        <v>742</v>
      </c>
      <c r="D500" t="s">
        <v>1010</v>
      </c>
      <c r="E500" t="s">
        <v>354</v>
      </c>
      <c r="F500" t="s">
        <v>694</v>
      </c>
      <c r="G500">
        <v>21</v>
      </c>
      <c r="H500" t="s">
        <v>274</v>
      </c>
      <c r="I500" t="s">
        <v>274</v>
      </c>
      <c r="J500" t="s">
        <v>687</v>
      </c>
      <c r="K500" t="e">
        <f>INDEX(PUNT_SeasonAVG!I:I,MATCH($B500,PUNT_SeasonAVG!$I:$I,0))</f>
        <v>#N/A</v>
      </c>
      <c r="L500" t="e">
        <f>INDEX(PUNT_SeasonAVG!K:K,MATCH($B500,PUNT_SeasonAVG!$I:$I,0))</f>
        <v>#N/A</v>
      </c>
      <c r="M500" s="5" t="e">
        <f>INDEX(PUNT_SeasonAVG!B:B,MATCH($B500,PUNT_SeasonAVG!$I:$I,0))</f>
        <v>#N/A</v>
      </c>
      <c r="N500" s="5" t="e">
        <f>INDEX(PUNT_L10gamesAVG!B:B,MATCH($B500,PUNT_L10gamesAVG!$I:$I,0))</f>
        <v>#N/A</v>
      </c>
      <c r="O500" s="5" t="e">
        <f>INDEX(PUNT_L5gamesAVG!B:B,MATCH($B500,PUNT_L5gamesAVG!$I:$I,0))</f>
        <v>#N/A</v>
      </c>
    </row>
    <row r="501" spans="1:15" x14ac:dyDescent="0.3">
      <c r="A501">
        <v>5562</v>
      </c>
      <c r="B501" t="s">
        <v>1058</v>
      </c>
      <c r="C501" t="s">
        <v>689</v>
      </c>
      <c r="D501" t="s">
        <v>1059</v>
      </c>
      <c r="E501" t="s">
        <v>352</v>
      </c>
      <c r="F501" t="s">
        <v>685</v>
      </c>
      <c r="G501">
        <v>8</v>
      </c>
      <c r="H501" t="s">
        <v>274</v>
      </c>
      <c r="I501" t="s">
        <v>274</v>
      </c>
      <c r="J501" t="s">
        <v>687</v>
      </c>
      <c r="K501" t="e">
        <f>INDEX(PUNT_SeasonAVG!I:I,MATCH($B501,PUNT_SeasonAVG!$I:$I,0))</f>
        <v>#N/A</v>
      </c>
      <c r="L501" t="e">
        <f>INDEX(PUNT_SeasonAVG!K:K,MATCH($B501,PUNT_SeasonAVG!$I:$I,0))</f>
        <v>#N/A</v>
      </c>
      <c r="M501" s="5" t="e">
        <f>INDEX(PUNT_SeasonAVG!B:B,MATCH($B501,PUNT_SeasonAVG!$I:$I,0))</f>
        <v>#N/A</v>
      </c>
      <c r="N501" s="5" t="e">
        <f>INDEX(PUNT_L10gamesAVG!B:B,MATCH($B501,PUNT_L10gamesAVG!$I:$I,0))</f>
        <v>#N/A</v>
      </c>
      <c r="O501" s="5" t="e">
        <f>INDEX(PUNT_L5gamesAVG!B:B,MATCH($B501,PUNT_L5gamesAVG!$I:$I,0))</f>
        <v>#N/A</v>
      </c>
    </row>
    <row r="502" spans="1:15" x14ac:dyDescent="0.3">
      <c r="A502">
        <v>5565</v>
      </c>
      <c r="B502" t="s">
        <v>1060</v>
      </c>
      <c r="C502" t="s">
        <v>706</v>
      </c>
      <c r="D502" t="s">
        <v>1061</v>
      </c>
      <c r="E502" t="s">
        <v>326</v>
      </c>
      <c r="F502" t="s">
        <v>737</v>
      </c>
      <c r="G502">
        <v>6</v>
      </c>
      <c r="H502" t="s">
        <v>274</v>
      </c>
      <c r="I502" t="s">
        <v>274</v>
      </c>
      <c r="J502" t="s">
        <v>687</v>
      </c>
      <c r="K502" t="e">
        <f>INDEX(PUNT_SeasonAVG!I:I,MATCH($B502,PUNT_SeasonAVG!$I:$I,0))</f>
        <v>#N/A</v>
      </c>
      <c r="L502" t="e">
        <f>INDEX(PUNT_SeasonAVG!K:K,MATCH($B502,PUNT_SeasonAVG!$I:$I,0))</f>
        <v>#N/A</v>
      </c>
      <c r="M502" s="5" t="e">
        <f>INDEX(PUNT_SeasonAVG!B:B,MATCH($B502,PUNT_SeasonAVG!$I:$I,0))</f>
        <v>#N/A</v>
      </c>
      <c r="N502" s="5" t="e">
        <f>INDEX(PUNT_L10gamesAVG!B:B,MATCH($B502,PUNT_L10gamesAVG!$I:$I,0))</f>
        <v>#N/A</v>
      </c>
      <c r="O502" s="5" t="e">
        <f>INDEX(PUNT_L5gamesAVG!B:B,MATCH($B502,PUNT_L5gamesAVG!$I:$I,0))</f>
        <v>#N/A</v>
      </c>
    </row>
    <row r="503" spans="1:15" x14ac:dyDescent="0.3">
      <c r="A503">
        <v>5595</v>
      </c>
      <c r="B503" t="s">
        <v>1065</v>
      </c>
      <c r="C503" t="s">
        <v>689</v>
      </c>
      <c r="D503" t="s">
        <v>1066</v>
      </c>
      <c r="E503" t="s">
        <v>357</v>
      </c>
      <c r="F503" t="s">
        <v>725</v>
      </c>
      <c r="G503">
        <v>4</v>
      </c>
      <c r="H503" t="s">
        <v>275</v>
      </c>
      <c r="I503" t="s">
        <v>275</v>
      </c>
      <c r="J503" t="s">
        <v>687</v>
      </c>
      <c r="K503" t="e">
        <f>INDEX(PUNT_SeasonAVG!I:I,MATCH($B503,PUNT_SeasonAVG!$I:$I,0))</f>
        <v>#N/A</v>
      </c>
      <c r="L503" t="e">
        <f>INDEX(PUNT_SeasonAVG!K:K,MATCH($B503,PUNT_SeasonAVG!$I:$I,0))</f>
        <v>#N/A</v>
      </c>
      <c r="M503" s="5" t="e">
        <f>INDEX(PUNT_SeasonAVG!B:B,MATCH($B503,PUNT_SeasonAVG!$I:$I,0))</f>
        <v>#N/A</v>
      </c>
      <c r="N503" s="5" t="e">
        <f>INDEX(PUNT_L10gamesAVG!B:B,MATCH($B503,PUNT_L10gamesAVG!$I:$I,0))</f>
        <v>#N/A</v>
      </c>
      <c r="O503" s="5" t="e">
        <f>INDEX(PUNT_L5gamesAVG!B:B,MATCH($B503,PUNT_L5gamesAVG!$I:$I,0))</f>
        <v>#N/A</v>
      </c>
    </row>
    <row r="504" spans="1:15" x14ac:dyDescent="0.3">
      <c r="A504">
        <v>5635</v>
      </c>
      <c r="B504" t="s">
        <v>1068</v>
      </c>
      <c r="C504" t="s">
        <v>720</v>
      </c>
      <c r="D504" t="s">
        <v>1069</v>
      </c>
      <c r="E504" t="s">
        <v>355</v>
      </c>
      <c r="F504" t="s">
        <v>716</v>
      </c>
      <c r="G504">
        <v>17</v>
      </c>
      <c r="H504" t="s">
        <v>699</v>
      </c>
      <c r="I504" t="s">
        <v>275</v>
      </c>
      <c r="J504" t="s">
        <v>687</v>
      </c>
      <c r="K504" t="e">
        <f>INDEX(PUNT_SeasonAVG!I:I,MATCH($B504,PUNT_SeasonAVG!$I:$I,0))</f>
        <v>#N/A</v>
      </c>
      <c r="L504" t="e">
        <f>INDEX(PUNT_SeasonAVG!K:K,MATCH($B504,PUNT_SeasonAVG!$I:$I,0))</f>
        <v>#N/A</v>
      </c>
      <c r="M504" s="5" t="e">
        <f>INDEX(PUNT_SeasonAVG!B:B,MATCH($B504,PUNT_SeasonAVG!$I:$I,0))</f>
        <v>#N/A</v>
      </c>
      <c r="N504" s="5" t="e">
        <f>INDEX(PUNT_L10gamesAVG!B:B,MATCH($B504,PUNT_L10gamesAVG!$I:$I,0))</f>
        <v>#N/A</v>
      </c>
      <c r="O504" s="5" t="e">
        <f>INDEX(PUNT_L5gamesAVG!B:B,MATCH($B504,PUNT_L5gamesAVG!$I:$I,0))</f>
        <v>#N/A</v>
      </c>
    </row>
    <row r="505" spans="1:15" x14ac:dyDescent="0.3">
      <c r="A505">
        <v>5646</v>
      </c>
      <c r="B505" t="s">
        <v>1079</v>
      </c>
      <c r="C505" t="s">
        <v>689</v>
      </c>
      <c r="D505" t="s">
        <v>1043</v>
      </c>
      <c r="E505" t="s">
        <v>350</v>
      </c>
      <c r="F505" t="s">
        <v>777</v>
      </c>
      <c r="G505">
        <v>41</v>
      </c>
      <c r="H505" t="s">
        <v>275</v>
      </c>
      <c r="I505" t="s">
        <v>275</v>
      </c>
      <c r="J505" t="s">
        <v>687</v>
      </c>
      <c r="K505" t="e">
        <f>INDEX(PUNT_SeasonAVG!I:I,MATCH($B505,PUNT_SeasonAVG!$I:$I,0))</f>
        <v>#N/A</v>
      </c>
      <c r="L505" t="e">
        <f>INDEX(PUNT_SeasonAVG!K:K,MATCH($B505,PUNT_SeasonAVG!$I:$I,0))</f>
        <v>#N/A</v>
      </c>
      <c r="M505" s="5" t="e">
        <f>INDEX(PUNT_SeasonAVG!B:B,MATCH($B505,PUNT_SeasonAVG!$I:$I,0))</f>
        <v>#N/A</v>
      </c>
      <c r="N505" s="5" t="e">
        <f>INDEX(PUNT_L10gamesAVG!B:B,MATCH($B505,PUNT_L10gamesAVG!$I:$I,0))</f>
        <v>#N/A</v>
      </c>
      <c r="O505" s="5" t="e">
        <f>INDEX(PUNT_L5gamesAVG!B:B,MATCH($B505,PUNT_L5gamesAVG!$I:$I,0))</f>
        <v>#N/A</v>
      </c>
    </row>
    <row r="506" spans="1:15" x14ac:dyDescent="0.3">
      <c r="A506">
        <v>5647</v>
      </c>
      <c r="B506" t="s">
        <v>1080</v>
      </c>
      <c r="C506" t="s">
        <v>274</v>
      </c>
      <c r="D506" t="s">
        <v>1081</v>
      </c>
      <c r="E506" t="s">
        <v>335</v>
      </c>
      <c r="F506" t="s">
        <v>854</v>
      </c>
      <c r="G506">
        <v>30</v>
      </c>
      <c r="H506" t="s">
        <v>275</v>
      </c>
      <c r="I506" t="s">
        <v>275</v>
      </c>
      <c r="J506" t="s">
        <v>687</v>
      </c>
      <c r="K506" t="e">
        <f>INDEX(PUNT_SeasonAVG!I:I,MATCH($B506,PUNT_SeasonAVG!$I:$I,0))</f>
        <v>#N/A</v>
      </c>
      <c r="L506" t="e">
        <f>INDEX(PUNT_SeasonAVG!K:K,MATCH($B506,PUNT_SeasonAVG!$I:$I,0))</f>
        <v>#N/A</v>
      </c>
      <c r="M506" s="5" t="e">
        <f>INDEX(PUNT_SeasonAVG!B:B,MATCH($B506,PUNT_SeasonAVG!$I:$I,0))</f>
        <v>#N/A</v>
      </c>
      <c r="N506" s="5" t="e">
        <f>INDEX(PUNT_L10gamesAVG!B:B,MATCH($B506,PUNT_L10gamesAVG!$I:$I,0))</f>
        <v>#N/A</v>
      </c>
      <c r="O506" s="5" t="e">
        <f>INDEX(PUNT_L5gamesAVG!B:B,MATCH($B506,PUNT_L5gamesAVG!$I:$I,0))</f>
        <v>#N/A</v>
      </c>
    </row>
    <row r="507" spans="1:15" x14ac:dyDescent="0.3">
      <c r="A507">
        <v>5649</v>
      </c>
      <c r="B507" t="s">
        <v>1082</v>
      </c>
      <c r="C507" t="s">
        <v>866</v>
      </c>
      <c r="D507" t="s">
        <v>1083</v>
      </c>
      <c r="E507" t="s">
        <v>328</v>
      </c>
      <c r="F507" t="s">
        <v>781</v>
      </c>
      <c r="G507">
        <v>4</v>
      </c>
      <c r="H507" t="s">
        <v>275</v>
      </c>
      <c r="I507" t="s">
        <v>275</v>
      </c>
      <c r="J507" t="s">
        <v>687</v>
      </c>
      <c r="K507" t="e">
        <f>INDEX(PUNT_SeasonAVG!I:I,MATCH($B507,PUNT_SeasonAVG!$I:$I,0))</f>
        <v>#N/A</v>
      </c>
      <c r="L507" t="e">
        <f>INDEX(PUNT_SeasonAVG!K:K,MATCH($B507,PUNT_SeasonAVG!$I:$I,0))</f>
        <v>#N/A</v>
      </c>
      <c r="M507" s="5" t="e">
        <f>INDEX(PUNT_SeasonAVG!B:B,MATCH($B507,PUNT_SeasonAVG!$I:$I,0))</f>
        <v>#N/A</v>
      </c>
      <c r="N507" s="5" t="e">
        <f>INDEX(PUNT_L10gamesAVG!B:B,MATCH($B507,PUNT_L10gamesAVG!$I:$I,0))</f>
        <v>#N/A</v>
      </c>
      <c r="O507" s="5" t="e">
        <f>INDEX(PUNT_L5gamesAVG!B:B,MATCH($B507,PUNT_L5gamesAVG!$I:$I,0))</f>
        <v>#N/A</v>
      </c>
    </row>
    <row r="508" spans="1:15" x14ac:dyDescent="0.3">
      <c r="A508">
        <v>5653</v>
      </c>
      <c r="B508" t="s">
        <v>1086</v>
      </c>
      <c r="C508" t="s">
        <v>742</v>
      </c>
      <c r="D508" t="s">
        <v>1045</v>
      </c>
      <c r="E508" t="s">
        <v>334</v>
      </c>
      <c r="F508" t="s">
        <v>760</v>
      </c>
      <c r="G508">
        <v>22</v>
      </c>
      <c r="H508" t="s">
        <v>274</v>
      </c>
      <c r="I508" t="s">
        <v>274</v>
      </c>
      <c r="J508" t="s">
        <v>687</v>
      </c>
      <c r="K508" t="e">
        <f>INDEX(PUNT_SeasonAVG!I:I,MATCH($B508,PUNT_SeasonAVG!$I:$I,0))</f>
        <v>#N/A</v>
      </c>
      <c r="L508" t="e">
        <f>INDEX(PUNT_SeasonAVG!K:K,MATCH($B508,PUNT_SeasonAVG!$I:$I,0))</f>
        <v>#N/A</v>
      </c>
      <c r="M508" s="5" t="e">
        <f>INDEX(PUNT_SeasonAVG!B:B,MATCH($B508,PUNT_SeasonAVG!$I:$I,0))</f>
        <v>#N/A</v>
      </c>
      <c r="N508" s="5" t="e">
        <f>INDEX(PUNT_L10gamesAVG!B:B,MATCH($B508,PUNT_L10gamesAVG!$I:$I,0))</f>
        <v>#N/A</v>
      </c>
      <c r="O508" s="5" t="e">
        <f>INDEX(PUNT_L5gamesAVG!B:B,MATCH($B508,PUNT_L5gamesAVG!$I:$I,0))</f>
        <v>#N/A</v>
      </c>
    </row>
    <row r="509" spans="1:15" x14ac:dyDescent="0.3">
      <c r="A509">
        <v>5655</v>
      </c>
      <c r="B509" t="s">
        <v>1088</v>
      </c>
      <c r="C509" t="s">
        <v>692</v>
      </c>
      <c r="D509" t="s">
        <v>1089</v>
      </c>
      <c r="E509" t="s">
        <v>328</v>
      </c>
      <c r="F509" t="s">
        <v>781</v>
      </c>
      <c r="G509">
        <v>9</v>
      </c>
      <c r="H509" t="s">
        <v>686</v>
      </c>
      <c r="I509" t="s">
        <v>274</v>
      </c>
      <c r="J509" t="s">
        <v>687</v>
      </c>
      <c r="K509" t="e">
        <f>INDEX(PUNT_SeasonAVG!I:I,MATCH($B509,PUNT_SeasonAVG!$I:$I,0))</f>
        <v>#N/A</v>
      </c>
      <c r="L509" t="e">
        <f>INDEX(PUNT_SeasonAVG!K:K,MATCH($B509,PUNT_SeasonAVG!$I:$I,0))</f>
        <v>#N/A</v>
      </c>
      <c r="M509" s="5" t="e">
        <f>INDEX(PUNT_SeasonAVG!B:B,MATCH($B509,PUNT_SeasonAVG!$I:$I,0))</f>
        <v>#N/A</v>
      </c>
      <c r="N509" s="5" t="e">
        <f>INDEX(PUNT_L10gamesAVG!B:B,MATCH($B509,PUNT_L10gamesAVG!$I:$I,0))</f>
        <v>#N/A</v>
      </c>
      <c r="O509" s="5" t="e">
        <f>INDEX(PUNT_L5gamesAVG!B:B,MATCH($B509,PUNT_L5gamesAVG!$I:$I,0))</f>
        <v>#N/A</v>
      </c>
    </row>
    <row r="510" spans="1:15" x14ac:dyDescent="0.3">
      <c r="A510">
        <v>5662</v>
      </c>
      <c r="B510" t="s">
        <v>1093</v>
      </c>
      <c r="C510" t="s">
        <v>720</v>
      </c>
      <c r="D510" t="s">
        <v>856</v>
      </c>
      <c r="E510" t="s">
        <v>352</v>
      </c>
      <c r="F510" t="s">
        <v>685</v>
      </c>
      <c r="G510">
        <v>4</v>
      </c>
      <c r="H510" t="s">
        <v>275</v>
      </c>
      <c r="I510" t="s">
        <v>275</v>
      </c>
      <c r="J510" t="s">
        <v>687</v>
      </c>
      <c r="K510" t="e">
        <f>INDEX(PUNT_SeasonAVG!I:I,MATCH($B510,PUNT_SeasonAVG!$I:$I,0))</f>
        <v>#N/A</v>
      </c>
      <c r="L510" t="e">
        <f>INDEX(PUNT_SeasonAVG!K:K,MATCH($B510,PUNT_SeasonAVG!$I:$I,0))</f>
        <v>#N/A</v>
      </c>
      <c r="M510" s="5" t="e">
        <f>INDEX(PUNT_SeasonAVG!B:B,MATCH($B510,PUNT_SeasonAVG!$I:$I,0))</f>
        <v>#N/A</v>
      </c>
      <c r="N510" s="5" t="e">
        <f>INDEX(PUNT_L10gamesAVG!B:B,MATCH($B510,PUNT_L10gamesAVG!$I:$I,0))</f>
        <v>#N/A</v>
      </c>
      <c r="O510" s="5" t="e">
        <f>INDEX(PUNT_L5gamesAVG!B:B,MATCH($B510,PUNT_L5gamesAVG!$I:$I,0))</f>
        <v>#N/A</v>
      </c>
    </row>
    <row r="511" spans="1:15" x14ac:dyDescent="0.3">
      <c r="A511">
        <v>5665</v>
      </c>
      <c r="B511" t="s">
        <v>1096</v>
      </c>
      <c r="C511" t="s">
        <v>692</v>
      </c>
      <c r="D511" t="s">
        <v>1097</v>
      </c>
      <c r="E511" t="s">
        <v>347</v>
      </c>
      <c r="F511" t="s">
        <v>739</v>
      </c>
      <c r="G511">
        <v>15</v>
      </c>
      <c r="H511" t="s">
        <v>274</v>
      </c>
      <c r="I511" t="s">
        <v>274</v>
      </c>
      <c r="J511" t="s">
        <v>687</v>
      </c>
      <c r="K511" t="e">
        <f>INDEX(PUNT_SeasonAVG!I:I,MATCH($B511,PUNT_SeasonAVG!$I:$I,0))</f>
        <v>#N/A</v>
      </c>
      <c r="L511" t="e">
        <f>INDEX(PUNT_SeasonAVG!K:K,MATCH($B511,PUNT_SeasonAVG!$I:$I,0))</f>
        <v>#N/A</v>
      </c>
      <c r="M511" s="5" t="e">
        <f>INDEX(PUNT_SeasonAVG!B:B,MATCH($B511,PUNT_SeasonAVG!$I:$I,0))</f>
        <v>#N/A</v>
      </c>
      <c r="N511" s="5" t="e">
        <f>INDEX(PUNT_L10gamesAVG!B:B,MATCH($B511,PUNT_L10gamesAVG!$I:$I,0))</f>
        <v>#N/A</v>
      </c>
      <c r="O511" s="5" t="e">
        <f>INDEX(PUNT_L5gamesAVG!B:B,MATCH($B511,PUNT_L5gamesAVG!$I:$I,0))</f>
        <v>#N/A</v>
      </c>
    </row>
    <row r="512" spans="1:15" x14ac:dyDescent="0.3">
      <c r="A512">
        <v>5673</v>
      </c>
      <c r="B512" t="s">
        <v>1100</v>
      </c>
      <c r="C512" t="s">
        <v>752</v>
      </c>
      <c r="D512" t="s">
        <v>1101</v>
      </c>
      <c r="E512" t="s">
        <v>323</v>
      </c>
      <c r="F512" t="s">
        <v>702</v>
      </c>
      <c r="G512">
        <v>12</v>
      </c>
      <c r="H512" t="s">
        <v>274</v>
      </c>
      <c r="I512" t="s">
        <v>274</v>
      </c>
      <c r="J512" t="s">
        <v>687</v>
      </c>
      <c r="K512" t="e">
        <f>INDEX(PUNT_SeasonAVG!I:I,MATCH($B512,PUNT_SeasonAVG!$I:$I,0))</f>
        <v>#N/A</v>
      </c>
      <c r="L512" t="e">
        <f>INDEX(PUNT_SeasonAVG!K:K,MATCH($B512,PUNT_SeasonAVG!$I:$I,0))</f>
        <v>#N/A</v>
      </c>
      <c r="M512" s="5" t="e">
        <f>INDEX(PUNT_SeasonAVG!B:B,MATCH($B512,PUNT_SeasonAVG!$I:$I,0))</f>
        <v>#N/A</v>
      </c>
      <c r="N512" s="5" t="e">
        <f>INDEX(PUNT_L10gamesAVG!B:B,MATCH($B512,PUNT_L10gamesAVG!$I:$I,0))</f>
        <v>#N/A</v>
      </c>
      <c r="O512" s="5" t="e">
        <f>INDEX(PUNT_L5gamesAVG!B:B,MATCH($B512,PUNT_L5gamesAVG!$I:$I,0))</f>
        <v>#N/A</v>
      </c>
    </row>
    <row r="513" spans="1:15" x14ac:dyDescent="0.3">
      <c r="A513">
        <v>5674</v>
      </c>
      <c r="B513" t="s">
        <v>1102</v>
      </c>
      <c r="C513" t="s">
        <v>712</v>
      </c>
      <c r="D513" t="s">
        <v>1103</v>
      </c>
      <c r="E513" t="s">
        <v>354</v>
      </c>
      <c r="F513" t="s">
        <v>694</v>
      </c>
      <c r="G513">
        <v>9</v>
      </c>
      <c r="H513" t="s">
        <v>275</v>
      </c>
      <c r="I513" t="s">
        <v>275</v>
      </c>
      <c r="J513" t="s">
        <v>687</v>
      </c>
      <c r="K513" t="e">
        <f>INDEX(PUNT_SeasonAVG!I:I,MATCH($B513,PUNT_SeasonAVG!$I:$I,0))</f>
        <v>#N/A</v>
      </c>
      <c r="L513" t="e">
        <f>INDEX(PUNT_SeasonAVG!K:K,MATCH($B513,PUNT_SeasonAVG!$I:$I,0))</f>
        <v>#N/A</v>
      </c>
      <c r="M513" s="5" t="e">
        <f>INDEX(PUNT_SeasonAVG!B:B,MATCH($B513,PUNT_SeasonAVG!$I:$I,0))</f>
        <v>#N/A</v>
      </c>
      <c r="N513" s="5" t="e">
        <f>INDEX(PUNT_L10gamesAVG!B:B,MATCH($B513,PUNT_L10gamesAVG!$I:$I,0))</f>
        <v>#N/A</v>
      </c>
      <c r="O513" s="5" t="e">
        <f>INDEX(PUNT_L5gamesAVG!B:B,MATCH($B513,PUNT_L5gamesAVG!$I:$I,0))</f>
        <v>#N/A</v>
      </c>
    </row>
    <row r="514" spans="1:15" x14ac:dyDescent="0.3">
      <c r="A514">
        <v>5676</v>
      </c>
      <c r="B514" t="s">
        <v>1104</v>
      </c>
      <c r="C514" t="s">
        <v>720</v>
      </c>
      <c r="D514" t="s">
        <v>889</v>
      </c>
      <c r="E514" t="s">
        <v>317</v>
      </c>
      <c r="F514" t="s">
        <v>42</v>
      </c>
      <c r="G514">
        <v>20</v>
      </c>
      <c r="H514" t="s">
        <v>274</v>
      </c>
      <c r="I514" t="s">
        <v>274</v>
      </c>
      <c r="J514" t="s">
        <v>687</v>
      </c>
      <c r="K514" t="e">
        <f>INDEX(PUNT_SeasonAVG!I:I,MATCH($B514,PUNT_SeasonAVG!$I:$I,0))</f>
        <v>#N/A</v>
      </c>
      <c r="L514" t="e">
        <f>INDEX(PUNT_SeasonAVG!K:K,MATCH($B514,PUNT_SeasonAVG!$I:$I,0))</f>
        <v>#N/A</v>
      </c>
      <c r="M514" s="5" t="e">
        <f>INDEX(PUNT_SeasonAVG!B:B,MATCH($B514,PUNT_SeasonAVG!$I:$I,0))</f>
        <v>#N/A</v>
      </c>
      <c r="N514" s="5" t="e">
        <f>INDEX(PUNT_L10gamesAVG!B:B,MATCH($B514,PUNT_L10gamesAVG!$I:$I,0))</f>
        <v>#N/A</v>
      </c>
      <c r="O514" s="5" t="e">
        <f>INDEX(PUNT_L5gamesAVG!B:B,MATCH($B514,PUNT_L5gamesAVG!$I:$I,0))</f>
        <v>#N/A</v>
      </c>
    </row>
    <row r="515" spans="1:15" x14ac:dyDescent="0.3">
      <c r="A515">
        <v>5687</v>
      </c>
      <c r="B515" t="s">
        <v>1107</v>
      </c>
      <c r="C515" t="s">
        <v>720</v>
      </c>
      <c r="D515" t="s">
        <v>1108</v>
      </c>
      <c r="E515" t="s">
        <v>326</v>
      </c>
      <c r="F515" t="s">
        <v>737</v>
      </c>
      <c r="G515">
        <v>5</v>
      </c>
      <c r="H515" t="s">
        <v>275</v>
      </c>
      <c r="I515" t="s">
        <v>275</v>
      </c>
      <c r="J515" t="s">
        <v>687</v>
      </c>
      <c r="K515" t="e">
        <f>INDEX(PUNT_SeasonAVG!I:I,MATCH($B515,PUNT_SeasonAVG!$I:$I,0))</f>
        <v>#N/A</v>
      </c>
      <c r="L515" t="e">
        <f>INDEX(PUNT_SeasonAVG!K:K,MATCH($B515,PUNT_SeasonAVG!$I:$I,0))</f>
        <v>#N/A</v>
      </c>
      <c r="M515" s="5" t="e">
        <f>INDEX(PUNT_SeasonAVG!B:B,MATCH($B515,PUNT_SeasonAVG!$I:$I,0))</f>
        <v>#N/A</v>
      </c>
      <c r="N515" s="5" t="e">
        <f>INDEX(PUNT_L10gamesAVG!B:B,MATCH($B515,PUNT_L10gamesAVG!$I:$I,0))</f>
        <v>#N/A</v>
      </c>
      <c r="O515" s="5" t="e">
        <f>INDEX(PUNT_L5gamesAVG!B:B,MATCH($B515,PUNT_L5gamesAVG!$I:$I,0))</f>
        <v>#N/A</v>
      </c>
    </row>
    <row r="516" spans="1:15" x14ac:dyDescent="0.3">
      <c r="A516">
        <v>5691</v>
      </c>
      <c r="B516" t="s">
        <v>1110</v>
      </c>
      <c r="C516" t="s">
        <v>692</v>
      </c>
      <c r="D516" t="s">
        <v>1111</v>
      </c>
      <c r="E516" t="s">
        <v>352</v>
      </c>
      <c r="F516" t="s">
        <v>685</v>
      </c>
      <c r="G516">
        <v>8</v>
      </c>
      <c r="H516" t="s">
        <v>274</v>
      </c>
      <c r="I516" t="s">
        <v>274</v>
      </c>
      <c r="J516" t="s">
        <v>687</v>
      </c>
      <c r="K516" t="e">
        <f>INDEX(PUNT_SeasonAVG!I:I,MATCH($B516,PUNT_SeasonAVG!$I:$I,0))</f>
        <v>#N/A</v>
      </c>
      <c r="L516" t="e">
        <f>INDEX(PUNT_SeasonAVG!K:K,MATCH($B516,PUNT_SeasonAVG!$I:$I,0))</f>
        <v>#N/A</v>
      </c>
      <c r="M516" s="5" t="e">
        <f>INDEX(PUNT_SeasonAVG!B:B,MATCH($B516,PUNT_SeasonAVG!$I:$I,0))</f>
        <v>#N/A</v>
      </c>
      <c r="N516" s="5" t="e">
        <f>INDEX(PUNT_L10gamesAVG!B:B,MATCH($B516,PUNT_L10gamesAVG!$I:$I,0))</f>
        <v>#N/A</v>
      </c>
      <c r="O516" s="5" t="e">
        <f>INDEX(PUNT_L5gamesAVG!B:B,MATCH($B516,PUNT_L5gamesAVG!$I:$I,0))</f>
        <v>#N/A</v>
      </c>
    </row>
    <row r="517" spans="1:15" x14ac:dyDescent="0.3">
      <c r="A517">
        <v>5692</v>
      </c>
      <c r="B517" t="s">
        <v>1112</v>
      </c>
      <c r="C517" t="s">
        <v>742</v>
      </c>
      <c r="D517" t="s">
        <v>919</v>
      </c>
      <c r="E517" t="s">
        <v>355</v>
      </c>
      <c r="F517" t="s">
        <v>716</v>
      </c>
      <c r="G517">
        <v>40</v>
      </c>
      <c r="H517" t="s">
        <v>45</v>
      </c>
      <c r="I517" t="s">
        <v>45</v>
      </c>
      <c r="J517" t="s">
        <v>687</v>
      </c>
      <c r="K517" t="e">
        <f>INDEX(PUNT_SeasonAVG!I:I,MATCH($B517,PUNT_SeasonAVG!$I:$I,0))</f>
        <v>#N/A</v>
      </c>
      <c r="L517" t="e">
        <f>INDEX(PUNT_SeasonAVG!K:K,MATCH($B517,PUNT_SeasonAVG!$I:$I,0))</f>
        <v>#N/A</v>
      </c>
      <c r="M517" s="5" t="e">
        <f>INDEX(PUNT_SeasonAVG!B:B,MATCH($B517,PUNT_SeasonAVG!$I:$I,0))</f>
        <v>#N/A</v>
      </c>
      <c r="N517" s="5" t="e">
        <f>INDEX(PUNT_L10gamesAVG!B:B,MATCH($B517,PUNT_L10gamesAVG!$I:$I,0))</f>
        <v>#N/A</v>
      </c>
      <c r="O517" s="5" t="e">
        <f>INDEX(PUNT_L5gamesAVG!B:B,MATCH($B517,PUNT_L5gamesAVG!$I:$I,0))</f>
        <v>#N/A</v>
      </c>
    </row>
    <row r="518" spans="1:15" x14ac:dyDescent="0.3">
      <c r="A518">
        <v>5696</v>
      </c>
      <c r="B518" t="s">
        <v>1115</v>
      </c>
      <c r="C518" t="s">
        <v>742</v>
      </c>
      <c r="D518" t="s">
        <v>1116</v>
      </c>
      <c r="E518" t="s">
        <v>352</v>
      </c>
      <c r="F518" t="s">
        <v>685</v>
      </c>
      <c r="G518">
        <v>5</v>
      </c>
      <c r="H518" t="s">
        <v>274</v>
      </c>
      <c r="I518" t="s">
        <v>274</v>
      </c>
      <c r="J518" t="s">
        <v>687</v>
      </c>
      <c r="K518" t="e">
        <f>INDEX(PUNT_SeasonAVG!I:I,MATCH($B518,PUNT_SeasonAVG!$I:$I,0))</f>
        <v>#N/A</v>
      </c>
      <c r="L518" t="e">
        <f>INDEX(PUNT_SeasonAVG!K:K,MATCH($B518,PUNT_SeasonAVG!$I:$I,0))</f>
        <v>#N/A</v>
      </c>
      <c r="M518" s="5" t="e">
        <f>INDEX(PUNT_SeasonAVG!B:B,MATCH($B518,PUNT_SeasonAVG!$I:$I,0))</f>
        <v>#N/A</v>
      </c>
      <c r="N518" s="5" t="e">
        <f>INDEX(PUNT_L10gamesAVG!B:B,MATCH($B518,PUNT_L10gamesAVG!$I:$I,0))</f>
        <v>#N/A</v>
      </c>
      <c r="O518" s="5" t="e">
        <f>INDEX(PUNT_L5gamesAVG!B:B,MATCH($B518,PUNT_L5gamesAVG!$I:$I,0))</f>
        <v>#N/A</v>
      </c>
    </row>
    <row r="519" spans="1:15" x14ac:dyDescent="0.3">
      <c r="A519">
        <v>5697</v>
      </c>
      <c r="B519" t="s">
        <v>1117</v>
      </c>
      <c r="C519" t="s">
        <v>828</v>
      </c>
      <c r="D519" t="s">
        <v>1118</v>
      </c>
      <c r="E519" t="s">
        <v>338</v>
      </c>
      <c r="F519" t="s">
        <v>754</v>
      </c>
      <c r="G519">
        <v>17</v>
      </c>
      <c r="H519" t="s">
        <v>275</v>
      </c>
      <c r="I519" t="s">
        <v>275</v>
      </c>
      <c r="J519" t="s">
        <v>687</v>
      </c>
      <c r="K519" t="e">
        <f>INDEX(PUNT_SeasonAVG!I:I,MATCH($B519,PUNT_SeasonAVG!$I:$I,0))</f>
        <v>#N/A</v>
      </c>
      <c r="L519" t="e">
        <f>INDEX(PUNT_SeasonAVG!K:K,MATCH($B519,PUNT_SeasonAVG!$I:$I,0))</f>
        <v>#N/A</v>
      </c>
      <c r="M519" s="5" t="e">
        <f>INDEX(PUNT_SeasonAVG!B:B,MATCH($B519,PUNT_SeasonAVG!$I:$I,0))</f>
        <v>#N/A</v>
      </c>
      <c r="N519" s="5" t="e">
        <f>INDEX(PUNT_L10gamesAVG!B:B,MATCH($B519,PUNT_L10gamesAVG!$I:$I,0))</f>
        <v>#N/A</v>
      </c>
      <c r="O519" s="5" t="e">
        <f>INDEX(PUNT_L5gamesAVG!B:B,MATCH($B519,PUNT_L5gamesAVG!$I:$I,0))</f>
        <v>#N/A</v>
      </c>
    </row>
    <row r="520" spans="1:15" x14ac:dyDescent="0.3">
      <c r="A520">
        <v>5698</v>
      </c>
      <c r="B520" t="s">
        <v>1119</v>
      </c>
      <c r="C520" t="s">
        <v>689</v>
      </c>
      <c r="D520" t="s">
        <v>830</v>
      </c>
      <c r="E520" t="s">
        <v>335</v>
      </c>
      <c r="F520" t="s">
        <v>854</v>
      </c>
      <c r="G520">
        <v>38</v>
      </c>
      <c r="H520" t="s">
        <v>274</v>
      </c>
      <c r="I520" t="s">
        <v>274</v>
      </c>
      <c r="J520" t="s">
        <v>687</v>
      </c>
      <c r="K520" t="e">
        <f>INDEX(PUNT_SeasonAVG!I:I,MATCH($B520,PUNT_SeasonAVG!$I:$I,0))</f>
        <v>#N/A</v>
      </c>
      <c r="L520" t="e">
        <f>INDEX(PUNT_SeasonAVG!K:K,MATCH($B520,PUNT_SeasonAVG!$I:$I,0))</f>
        <v>#N/A</v>
      </c>
      <c r="M520" s="5" t="e">
        <f>INDEX(PUNT_SeasonAVG!B:B,MATCH($B520,PUNT_SeasonAVG!$I:$I,0))</f>
        <v>#N/A</v>
      </c>
      <c r="N520" s="5" t="e">
        <f>INDEX(PUNT_L10gamesAVG!B:B,MATCH($B520,PUNT_L10gamesAVG!$I:$I,0))</f>
        <v>#N/A</v>
      </c>
      <c r="O520" s="5" t="e">
        <f>INDEX(PUNT_L5gamesAVG!B:B,MATCH($B520,PUNT_L5gamesAVG!$I:$I,0))</f>
        <v>#N/A</v>
      </c>
    </row>
    <row r="521" spans="1:15" x14ac:dyDescent="0.3">
      <c r="A521">
        <v>5700</v>
      </c>
      <c r="B521" t="s">
        <v>1120</v>
      </c>
      <c r="C521" t="s">
        <v>714</v>
      </c>
      <c r="D521" t="s">
        <v>1121</v>
      </c>
      <c r="E521" t="s">
        <v>343</v>
      </c>
      <c r="F521" t="s">
        <v>784</v>
      </c>
      <c r="G521">
        <v>75</v>
      </c>
      <c r="H521" t="s">
        <v>274</v>
      </c>
      <c r="I521" t="s">
        <v>274</v>
      </c>
      <c r="J521" t="s">
        <v>687</v>
      </c>
      <c r="K521" t="e">
        <f>INDEX(PUNT_SeasonAVG!I:I,MATCH($B521,PUNT_SeasonAVG!$I:$I,0))</f>
        <v>#N/A</v>
      </c>
      <c r="L521" t="e">
        <f>INDEX(PUNT_SeasonAVG!K:K,MATCH($B521,PUNT_SeasonAVG!$I:$I,0))</f>
        <v>#N/A</v>
      </c>
      <c r="M521" s="5" t="e">
        <f>INDEX(PUNT_SeasonAVG!B:B,MATCH($B521,PUNT_SeasonAVG!$I:$I,0))</f>
        <v>#N/A</v>
      </c>
      <c r="N521" s="5" t="e">
        <f>INDEX(PUNT_L10gamesAVG!B:B,MATCH($B521,PUNT_L10gamesAVG!$I:$I,0))</f>
        <v>#N/A</v>
      </c>
      <c r="O521" s="5" t="e">
        <f>INDEX(PUNT_L5gamesAVG!B:B,MATCH($B521,PUNT_L5gamesAVG!$I:$I,0))</f>
        <v>#N/A</v>
      </c>
    </row>
    <row r="522" spans="1:15" x14ac:dyDescent="0.3">
      <c r="A522">
        <v>5705</v>
      </c>
      <c r="B522" t="s">
        <v>1122</v>
      </c>
      <c r="C522" t="s">
        <v>689</v>
      </c>
      <c r="D522" t="s">
        <v>1123</v>
      </c>
      <c r="E522" t="s">
        <v>332</v>
      </c>
      <c r="F522" t="s">
        <v>734</v>
      </c>
      <c r="G522">
        <v>19</v>
      </c>
      <c r="H522" t="s">
        <v>275</v>
      </c>
      <c r="I522" t="s">
        <v>275</v>
      </c>
      <c r="J522" t="s">
        <v>687</v>
      </c>
      <c r="K522" t="e">
        <f>INDEX(PUNT_SeasonAVG!I:I,MATCH($B522,PUNT_SeasonAVG!$I:$I,0))</f>
        <v>#N/A</v>
      </c>
      <c r="L522" t="e">
        <f>INDEX(PUNT_SeasonAVG!K:K,MATCH($B522,PUNT_SeasonAVG!$I:$I,0))</f>
        <v>#N/A</v>
      </c>
      <c r="M522" s="5" t="e">
        <f>INDEX(PUNT_SeasonAVG!B:B,MATCH($B522,PUNT_SeasonAVG!$I:$I,0))</f>
        <v>#N/A</v>
      </c>
      <c r="N522" s="5" t="e">
        <f>INDEX(PUNT_L10gamesAVG!B:B,MATCH($B522,PUNT_L10gamesAVG!$I:$I,0))</f>
        <v>#N/A</v>
      </c>
      <c r="O522" s="5" t="e">
        <f>INDEX(PUNT_L5gamesAVG!B:B,MATCH($B522,PUNT_L5gamesAVG!$I:$I,0))</f>
        <v>#N/A</v>
      </c>
    </row>
    <row r="523" spans="1:15" x14ac:dyDescent="0.3">
      <c r="A523">
        <v>5706</v>
      </c>
      <c r="B523" t="s">
        <v>1124</v>
      </c>
      <c r="C523" t="s">
        <v>45</v>
      </c>
      <c r="D523" t="s">
        <v>979</v>
      </c>
      <c r="E523" t="s">
        <v>338</v>
      </c>
      <c r="F523" t="s">
        <v>754</v>
      </c>
      <c r="G523">
        <v>9</v>
      </c>
      <c r="H523" t="s">
        <v>274</v>
      </c>
      <c r="I523" t="s">
        <v>274</v>
      </c>
      <c r="J523" t="s">
        <v>687</v>
      </c>
      <c r="K523" t="e">
        <f>INDEX(PUNT_SeasonAVG!I:I,MATCH($B523,PUNT_SeasonAVG!$I:$I,0))</f>
        <v>#N/A</v>
      </c>
      <c r="L523" t="e">
        <f>INDEX(PUNT_SeasonAVG!K:K,MATCH($B523,PUNT_SeasonAVG!$I:$I,0))</f>
        <v>#N/A</v>
      </c>
      <c r="M523" s="5" t="e">
        <f>INDEX(PUNT_SeasonAVG!B:B,MATCH($B523,PUNT_SeasonAVG!$I:$I,0))</f>
        <v>#N/A</v>
      </c>
      <c r="N523" s="5" t="e">
        <f>INDEX(PUNT_L10gamesAVG!B:B,MATCH($B523,PUNT_L10gamesAVG!$I:$I,0))</f>
        <v>#N/A</v>
      </c>
      <c r="O523" s="5" t="e">
        <f>INDEX(PUNT_L5gamesAVG!B:B,MATCH($B523,PUNT_L5gamesAVG!$I:$I,0))</f>
        <v>#N/A</v>
      </c>
    </row>
    <row r="524" spans="1:15" x14ac:dyDescent="0.3">
      <c r="A524">
        <v>5708</v>
      </c>
      <c r="B524" t="s">
        <v>1125</v>
      </c>
      <c r="C524" t="s">
        <v>795</v>
      </c>
      <c r="D524" t="s">
        <v>1126</v>
      </c>
      <c r="E524" t="s">
        <v>320</v>
      </c>
      <c r="F524" t="s">
        <v>710</v>
      </c>
      <c r="G524">
        <v>14</v>
      </c>
      <c r="H524" t="s">
        <v>274</v>
      </c>
      <c r="I524" t="s">
        <v>274</v>
      </c>
      <c r="J524" t="s">
        <v>687</v>
      </c>
      <c r="K524" t="e">
        <f>INDEX(PUNT_SeasonAVG!I:I,MATCH($B524,PUNT_SeasonAVG!$I:$I,0))</f>
        <v>#N/A</v>
      </c>
      <c r="L524" t="e">
        <f>INDEX(PUNT_SeasonAVG!K:K,MATCH($B524,PUNT_SeasonAVG!$I:$I,0))</f>
        <v>#N/A</v>
      </c>
      <c r="M524" s="5" t="e">
        <f>INDEX(PUNT_SeasonAVG!B:B,MATCH($B524,PUNT_SeasonAVG!$I:$I,0))</f>
        <v>#N/A</v>
      </c>
      <c r="N524" s="5" t="e">
        <f>INDEX(PUNT_L10gamesAVG!B:B,MATCH($B524,PUNT_L10gamesAVG!$I:$I,0))</f>
        <v>#N/A</v>
      </c>
      <c r="O524" s="5" t="e">
        <f>INDEX(PUNT_L5gamesAVG!B:B,MATCH($B524,PUNT_L5gamesAVG!$I:$I,0))</f>
        <v>#N/A</v>
      </c>
    </row>
    <row r="525" spans="1:15" x14ac:dyDescent="0.3">
      <c r="A525">
        <v>5709</v>
      </c>
      <c r="B525" t="s">
        <v>1127</v>
      </c>
      <c r="C525" t="s">
        <v>692</v>
      </c>
      <c r="D525" t="s">
        <v>743</v>
      </c>
      <c r="E525" t="s">
        <v>347</v>
      </c>
      <c r="F525" t="s">
        <v>739</v>
      </c>
      <c r="G525">
        <v>19</v>
      </c>
      <c r="H525" t="s">
        <v>686</v>
      </c>
      <c r="I525" t="s">
        <v>274</v>
      </c>
      <c r="J525" t="s">
        <v>687</v>
      </c>
      <c r="K525" t="e">
        <f>INDEX(PUNT_SeasonAVG!I:I,MATCH($B525,PUNT_SeasonAVG!$I:$I,0))</f>
        <v>#N/A</v>
      </c>
      <c r="L525" t="e">
        <f>INDEX(PUNT_SeasonAVG!K:K,MATCH($B525,PUNT_SeasonAVG!$I:$I,0))</f>
        <v>#N/A</v>
      </c>
      <c r="M525" s="5" t="e">
        <f>INDEX(PUNT_SeasonAVG!B:B,MATCH($B525,PUNT_SeasonAVG!$I:$I,0))</f>
        <v>#N/A</v>
      </c>
      <c r="N525" s="5" t="e">
        <f>INDEX(PUNT_L10gamesAVG!B:B,MATCH($B525,PUNT_L10gamesAVG!$I:$I,0))</f>
        <v>#N/A</v>
      </c>
      <c r="O525" s="5" t="e">
        <f>INDEX(PUNT_L5gamesAVG!B:B,MATCH($B525,PUNT_L5gamesAVG!$I:$I,0))</f>
        <v>#N/A</v>
      </c>
    </row>
    <row r="526" spans="1:15" x14ac:dyDescent="0.3">
      <c r="A526">
        <v>5711</v>
      </c>
      <c r="B526" t="s">
        <v>1128</v>
      </c>
      <c r="C526" t="s">
        <v>732</v>
      </c>
      <c r="D526" t="s">
        <v>1129</v>
      </c>
      <c r="E526" t="s">
        <v>352</v>
      </c>
      <c r="F526" t="s">
        <v>685</v>
      </c>
      <c r="G526">
        <v>42</v>
      </c>
      <c r="H526" t="s">
        <v>275</v>
      </c>
      <c r="I526" t="s">
        <v>275</v>
      </c>
      <c r="J526" t="s">
        <v>687</v>
      </c>
      <c r="K526" t="e">
        <f>INDEX(PUNT_SeasonAVG!I:I,MATCH($B526,PUNT_SeasonAVG!$I:$I,0))</f>
        <v>#N/A</v>
      </c>
      <c r="L526" t="e">
        <f>INDEX(PUNT_SeasonAVG!K:K,MATCH($B526,PUNT_SeasonAVG!$I:$I,0))</f>
        <v>#N/A</v>
      </c>
      <c r="M526" s="5" t="e">
        <f>INDEX(PUNT_SeasonAVG!B:B,MATCH($B526,PUNT_SeasonAVG!$I:$I,0))</f>
        <v>#N/A</v>
      </c>
      <c r="N526" s="5" t="e">
        <f>INDEX(PUNT_L10gamesAVG!B:B,MATCH($B526,PUNT_L10gamesAVG!$I:$I,0))</f>
        <v>#N/A</v>
      </c>
      <c r="O526" s="5" t="e">
        <f>INDEX(PUNT_L5gamesAVG!B:B,MATCH($B526,PUNT_L5gamesAVG!$I:$I,0))</f>
        <v>#N/A</v>
      </c>
    </row>
    <row r="527" spans="1:15" x14ac:dyDescent="0.3">
      <c r="A527">
        <v>5728</v>
      </c>
      <c r="B527" t="s">
        <v>1134</v>
      </c>
      <c r="C527" t="s">
        <v>720</v>
      </c>
      <c r="D527" t="s">
        <v>1135</v>
      </c>
      <c r="E527" t="s">
        <v>354</v>
      </c>
      <c r="F527" t="s">
        <v>694</v>
      </c>
      <c r="G527">
        <v>4</v>
      </c>
      <c r="H527" t="s">
        <v>686</v>
      </c>
      <c r="I527" t="s">
        <v>274</v>
      </c>
      <c r="J527" t="s">
        <v>677</v>
      </c>
      <c r="K527" t="e">
        <f>INDEX(PUNT_SeasonAVG!I:I,MATCH($B527,PUNT_SeasonAVG!$I:$I,0))</f>
        <v>#N/A</v>
      </c>
      <c r="L527" t="e">
        <f>INDEX(PUNT_SeasonAVG!K:K,MATCH($B527,PUNT_SeasonAVG!$I:$I,0))</f>
        <v>#N/A</v>
      </c>
      <c r="M527" s="5" t="e">
        <f>INDEX(PUNT_SeasonAVG!B:B,MATCH($B527,PUNT_SeasonAVG!$I:$I,0))</f>
        <v>#N/A</v>
      </c>
      <c r="N527" s="5" t="e">
        <f>INDEX(PUNT_L10gamesAVG!B:B,MATCH($B527,PUNT_L10gamesAVG!$I:$I,0))</f>
        <v>#N/A</v>
      </c>
      <c r="O527" s="5" t="e">
        <f>INDEX(PUNT_L5gamesAVG!B:B,MATCH($B527,PUNT_L5gamesAVG!$I:$I,0))</f>
        <v>#N/A</v>
      </c>
    </row>
    <row r="528" spans="1:15" x14ac:dyDescent="0.3">
      <c r="A528">
        <v>5732</v>
      </c>
      <c r="B528" t="s">
        <v>1136</v>
      </c>
      <c r="C528" t="s">
        <v>689</v>
      </c>
      <c r="D528" t="s">
        <v>1036</v>
      </c>
      <c r="E528" t="s">
        <v>338</v>
      </c>
      <c r="F528" t="s">
        <v>754</v>
      </c>
      <c r="G528">
        <v>81</v>
      </c>
      <c r="H528" t="s">
        <v>686</v>
      </c>
      <c r="I528" t="s">
        <v>274</v>
      </c>
      <c r="J528" t="s">
        <v>687</v>
      </c>
      <c r="K528" t="e">
        <f>INDEX(PUNT_SeasonAVG!I:I,MATCH($B528,PUNT_SeasonAVG!$I:$I,0))</f>
        <v>#N/A</v>
      </c>
      <c r="L528" t="e">
        <f>INDEX(PUNT_SeasonAVG!K:K,MATCH($B528,PUNT_SeasonAVG!$I:$I,0))</f>
        <v>#N/A</v>
      </c>
      <c r="M528" s="5" t="e">
        <f>INDEX(PUNT_SeasonAVG!B:B,MATCH($B528,PUNT_SeasonAVG!$I:$I,0))</f>
        <v>#N/A</v>
      </c>
      <c r="N528" s="5" t="e">
        <f>INDEX(PUNT_L10gamesAVG!B:B,MATCH($B528,PUNT_L10gamesAVG!$I:$I,0))</f>
        <v>#N/A</v>
      </c>
      <c r="O528" s="5" t="e">
        <f>INDEX(PUNT_L5gamesAVG!B:B,MATCH($B528,PUNT_L5gamesAVG!$I:$I,0))</f>
        <v>#N/A</v>
      </c>
    </row>
    <row r="529" spans="1:15" x14ac:dyDescent="0.3">
      <c r="A529">
        <v>5738</v>
      </c>
      <c r="B529" t="s">
        <v>1137</v>
      </c>
      <c r="C529" t="s">
        <v>45</v>
      </c>
      <c r="D529" t="s">
        <v>743</v>
      </c>
      <c r="E529" t="s">
        <v>328</v>
      </c>
      <c r="F529" t="s">
        <v>781</v>
      </c>
      <c r="G529">
        <v>9</v>
      </c>
      <c r="H529" t="s">
        <v>274</v>
      </c>
      <c r="I529" t="s">
        <v>274</v>
      </c>
      <c r="J529" t="s">
        <v>687</v>
      </c>
      <c r="K529" t="e">
        <f>INDEX(PUNT_SeasonAVG!I:I,MATCH($B529,PUNT_SeasonAVG!$I:$I,0))</f>
        <v>#N/A</v>
      </c>
      <c r="L529" t="e">
        <f>INDEX(PUNT_SeasonAVG!K:K,MATCH($B529,PUNT_SeasonAVG!$I:$I,0))</f>
        <v>#N/A</v>
      </c>
      <c r="M529" s="5" t="e">
        <f>INDEX(PUNT_SeasonAVG!B:B,MATCH($B529,PUNT_SeasonAVG!$I:$I,0))</f>
        <v>#N/A</v>
      </c>
      <c r="N529" s="5" t="e">
        <f>INDEX(PUNT_L10gamesAVG!B:B,MATCH($B529,PUNT_L10gamesAVG!$I:$I,0))</f>
        <v>#N/A</v>
      </c>
      <c r="O529" s="5" t="e">
        <f>INDEX(PUNT_L5gamesAVG!B:B,MATCH($B529,PUNT_L5gamesAVG!$I:$I,0))</f>
        <v>#N/A</v>
      </c>
    </row>
    <row r="530" spans="1:15" x14ac:dyDescent="0.3">
      <c r="A530">
        <v>5739</v>
      </c>
      <c r="B530" t="s">
        <v>1138</v>
      </c>
      <c r="C530" t="s">
        <v>274</v>
      </c>
      <c r="D530" t="s">
        <v>1139</v>
      </c>
      <c r="E530" t="s">
        <v>338</v>
      </c>
      <c r="F530" t="s">
        <v>754</v>
      </c>
      <c r="G530">
        <v>4</v>
      </c>
      <c r="H530" t="s">
        <v>274</v>
      </c>
      <c r="I530" t="s">
        <v>274</v>
      </c>
      <c r="J530" t="s">
        <v>687</v>
      </c>
      <c r="K530" t="e">
        <f>INDEX(PUNT_SeasonAVG!I:I,MATCH($B530,PUNT_SeasonAVG!$I:$I,0))</f>
        <v>#N/A</v>
      </c>
      <c r="L530" t="e">
        <f>INDEX(PUNT_SeasonAVG!K:K,MATCH($B530,PUNT_SeasonAVG!$I:$I,0))</f>
        <v>#N/A</v>
      </c>
      <c r="M530" s="5" t="e">
        <f>INDEX(PUNT_SeasonAVG!B:B,MATCH($B530,PUNT_SeasonAVG!$I:$I,0))</f>
        <v>#N/A</v>
      </c>
      <c r="N530" s="5" t="e">
        <f>INDEX(PUNT_L10gamesAVG!B:B,MATCH($B530,PUNT_L10gamesAVG!$I:$I,0))</f>
        <v>#N/A</v>
      </c>
      <c r="O530" s="5" t="e">
        <f>INDEX(PUNT_L5gamesAVG!B:B,MATCH($B530,PUNT_L5gamesAVG!$I:$I,0))</f>
        <v>#N/A</v>
      </c>
    </row>
    <row r="531" spans="1:15" x14ac:dyDescent="0.3">
      <c r="A531">
        <v>5740</v>
      </c>
      <c r="B531" t="s">
        <v>1140</v>
      </c>
      <c r="C531" t="s">
        <v>752</v>
      </c>
      <c r="D531" t="s">
        <v>1141</v>
      </c>
      <c r="E531" t="s">
        <v>313</v>
      </c>
      <c r="F531" t="s">
        <v>774</v>
      </c>
      <c r="G531">
        <v>17</v>
      </c>
      <c r="H531" t="s">
        <v>274</v>
      </c>
      <c r="I531" t="s">
        <v>274</v>
      </c>
      <c r="J531" t="s">
        <v>687</v>
      </c>
      <c r="K531" t="e">
        <f>INDEX(PUNT_SeasonAVG!I:I,MATCH($B531,PUNT_SeasonAVG!$I:$I,0))</f>
        <v>#N/A</v>
      </c>
      <c r="L531" t="e">
        <f>INDEX(PUNT_SeasonAVG!K:K,MATCH($B531,PUNT_SeasonAVG!$I:$I,0))</f>
        <v>#N/A</v>
      </c>
      <c r="M531" s="5" t="e">
        <f>INDEX(PUNT_SeasonAVG!B:B,MATCH($B531,PUNT_SeasonAVG!$I:$I,0))</f>
        <v>#N/A</v>
      </c>
      <c r="N531" s="5" t="e">
        <f>INDEX(PUNT_L10gamesAVG!B:B,MATCH($B531,PUNT_L10gamesAVG!$I:$I,0))</f>
        <v>#N/A</v>
      </c>
      <c r="O531" s="5" t="e">
        <f>INDEX(PUNT_L5gamesAVG!B:B,MATCH($B531,PUNT_L5gamesAVG!$I:$I,0))</f>
        <v>#N/A</v>
      </c>
    </row>
    <row r="532" spans="1:15" x14ac:dyDescent="0.3">
      <c r="A532">
        <v>5746</v>
      </c>
      <c r="B532" t="s">
        <v>1142</v>
      </c>
      <c r="C532" t="s">
        <v>723</v>
      </c>
      <c r="D532" t="s">
        <v>1048</v>
      </c>
      <c r="E532" t="s">
        <v>320</v>
      </c>
      <c r="F532" t="s">
        <v>710</v>
      </c>
      <c r="G532">
        <v>3</v>
      </c>
      <c r="H532" t="s">
        <v>274</v>
      </c>
      <c r="I532" t="s">
        <v>274</v>
      </c>
      <c r="J532" t="s">
        <v>687</v>
      </c>
      <c r="K532" t="e">
        <f>INDEX(PUNT_SeasonAVG!I:I,MATCH($B532,PUNT_SeasonAVG!$I:$I,0))</f>
        <v>#N/A</v>
      </c>
      <c r="L532" t="e">
        <f>INDEX(PUNT_SeasonAVG!K:K,MATCH($B532,PUNT_SeasonAVG!$I:$I,0))</f>
        <v>#N/A</v>
      </c>
      <c r="M532" s="5" t="e">
        <f>INDEX(PUNT_SeasonAVG!B:B,MATCH($B532,PUNT_SeasonAVG!$I:$I,0))</f>
        <v>#N/A</v>
      </c>
      <c r="N532" s="5" t="e">
        <f>INDEX(PUNT_L10gamesAVG!B:B,MATCH($B532,PUNT_L10gamesAVG!$I:$I,0))</f>
        <v>#N/A</v>
      </c>
      <c r="O532" s="5" t="e">
        <f>INDEX(PUNT_L5gamesAVG!B:B,MATCH($B532,PUNT_L5gamesAVG!$I:$I,0))</f>
        <v>#N/A</v>
      </c>
    </row>
    <row r="533" spans="1:15" x14ac:dyDescent="0.3">
      <c r="A533">
        <v>5747</v>
      </c>
      <c r="B533" t="s">
        <v>1143</v>
      </c>
      <c r="C533" t="s">
        <v>720</v>
      </c>
      <c r="D533" t="s">
        <v>1144</v>
      </c>
      <c r="E533" t="s">
        <v>331</v>
      </c>
      <c r="F533" t="s">
        <v>719</v>
      </c>
      <c r="G533">
        <v>5</v>
      </c>
      <c r="H533" t="s">
        <v>275</v>
      </c>
      <c r="I533" t="s">
        <v>275</v>
      </c>
      <c r="J533" t="s">
        <v>687</v>
      </c>
      <c r="K533" t="e">
        <f>INDEX(PUNT_SeasonAVG!I:I,MATCH($B533,PUNT_SeasonAVG!$I:$I,0))</f>
        <v>#N/A</v>
      </c>
      <c r="L533" t="e">
        <f>INDEX(PUNT_SeasonAVG!K:K,MATCH($B533,PUNT_SeasonAVG!$I:$I,0))</f>
        <v>#N/A</v>
      </c>
      <c r="M533" s="5" t="e">
        <f>INDEX(PUNT_SeasonAVG!B:B,MATCH($B533,PUNT_SeasonAVG!$I:$I,0))</f>
        <v>#N/A</v>
      </c>
      <c r="N533" s="5" t="e">
        <f>INDEX(PUNT_L10gamesAVG!B:B,MATCH($B533,PUNT_L10gamesAVG!$I:$I,0))</f>
        <v>#N/A</v>
      </c>
      <c r="O533" s="5" t="e">
        <f>INDEX(PUNT_L5gamesAVG!B:B,MATCH($B533,PUNT_L5gamesAVG!$I:$I,0))</f>
        <v>#N/A</v>
      </c>
    </row>
    <row r="534" spans="1:15" x14ac:dyDescent="0.3">
      <c r="A534">
        <v>5751</v>
      </c>
      <c r="B534" t="s">
        <v>1145</v>
      </c>
      <c r="C534" t="s">
        <v>742</v>
      </c>
      <c r="D534" t="s">
        <v>1146</v>
      </c>
      <c r="E534" t="s">
        <v>335</v>
      </c>
      <c r="F534" t="s">
        <v>854</v>
      </c>
      <c r="G534">
        <v>8</v>
      </c>
      <c r="H534" t="s">
        <v>274</v>
      </c>
      <c r="I534" t="s">
        <v>274</v>
      </c>
      <c r="J534" t="s">
        <v>687</v>
      </c>
      <c r="K534" t="e">
        <f>INDEX(PUNT_SeasonAVG!I:I,MATCH($B534,PUNT_SeasonAVG!$I:$I,0))</f>
        <v>#N/A</v>
      </c>
      <c r="L534" t="e">
        <f>INDEX(PUNT_SeasonAVG!K:K,MATCH($B534,PUNT_SeasonAVG!$I:$I,0))</f>
        <v>#N/A</v>
      </c>
      <c r="M534" s="5" t="e">
        <f>INDEX(PUNT_SeasonAVG!B:B,MATCH($B534,PUNT_SeasonAVG!$I:$I,0))</f>
        <v>#N/A</v>
      </c>
      <c r="N534" s="5" t="e">
        <f>INDEX(PUNT_L10gamesAVG!B:B,MATCH($B534,PUNT_L10gamesAVG!$I:$I,0))</f>
        <v>#N/A</v>
      </c>
      <c r="O534" s="5" t="e">
        <f>INDEX(PUNT_L5gamesAVG!B:B,MATCH($B534,PUNT_L5gamesAVG!$I:$I,0))</f>
        <v>#N/A</v>
      </c>
    </row>
    <row r="535" spans="1:15" x14ac:dyDescent="0.3">
      <c r="A535">
        <v>5766</v>
      </c>
      <c r="B535" t="s">
        <v>1153</v>
      </c>
      <c r="C535" t="s">
        <v>689</v>
      </c>
      <c r="D535" t="s">
        <v>889</v>
      </c>
      <c r="E535" t="s">
        <v>332</v>
      </c>
      <c r="F535" t="s">
        <v>734</v>
      </c>
      <c r="G535">
        <v>20</v>
      </c>
      <c r="H535" t="s">
        <v>686</v>
      </c>
      <c r="I535" t="s">
        <v>274</v>
      </c>
      <c r="J535" t="s">
        <v>687</v>
      </c>
      <c r="K535" t="e">
        <f>INDEX(PUNT_SeasonAVG!I:I,MATCH($B535,PUNT_SeasonAVG!$I:$I,0))</f>
        <v>#N/A</v>
      </c>
      <c r="L535" t="e">
        <f>INDEX(PUNT_SeasonAVG!K:K,MATCH($B535,PUNT_SeasonAVG!$I:$I,0))</f>
        <v>#N/A</v>
      </c>
      <c r="M535" s="5" t="e">
        <f>INDEX(PUNT_SeasonAVG!B:B,MATCH($B535,PUNT_SeasonAVG!$I:$I,0))</f>
        <v>#N/A</v>
      </c>
      <c r="N535" s="5" t="e">
        <f>INDEX(PUNT_L10gamesAVG!B:B,MATCH($B535,PUNT_L10gamesAVG!$I:$I,0))</f>
        <v>#N/A</v>
      </c>
      <c r="O535" s="5" t="e">
        <f>INDEX(PUNT_L5gamesAVG!B:B,MATCH($B535,PUNT_L5gamesAVG!$I:$I,0))</f>
        <v>#N/A</v>
      </c>
    </row>
    <row r="536" spans="1:15" x14ac:dyDescent="0.3">
      <c r="A536">
        <v>5831</v>
      </c>
      <c r="B536" t="s">
        <v>1166</v>
      </c>
      <c r="C536" t="s">
        <v>692</v>
      </c>
      <c r="D536" t="s">
        <v>1167</v>
      </c>
      <c r="E536" t="s">
        <v>322</v>
      </c>
      <c r="F536" t="s">
        <v>862</v>
      </c>
      <c r="G536">
        <v>22</v>
      </c>
      <c r="H536" t="s">
        <v>275</v>
      </c>
      <c r="I536" t="s">
        <v>275</v>
      </c>
      <c r="J536" t="s">
        <v>687</v>
      </c>
      <c r="K536" t="e">
        <f>INDEX(PUNT_SeasonAVG!I:I,MATCH($B536,PUNT_SeasonAVG!$I:$I,0))</f>
        <v>#N/A</v>
      </c>
      <c r="L536" t="e">
        <f>INDEX(PUNT_SeasonAVG!K:K,MATCH($B536,PUNT_SeasonAVG!$I:$I,0))</f>
        <v>#N/A</v>
      </c>
      <c r="M536" s="5" t="e">
        <f>INDEX(PUNT_SeasonAVG!B:B,MATCH($B536,PUNT_SeasonAVG!$I:$I,0))</f>
        <v>#N/A</v>
      </c>
      <c r="N536" s="5" t="e">
        <f>INDEX(PUNT_L10gamesAVG!B:B,MATCH($B536,PUNT_L10gamesAVG!$I:$I,0))</f>
        <v>#N/A</v>
      </c>
      <c r="O536" s="5" t="e">
        <f>INDEX(PUNT_L5gamesAVG!B:B,MATCH($B536,PUNT_L5gamesAVG!$I:$I,0))</f>
        <v>#N/A</v>
      </c>
    </row>
    <row r="537" spans="1:15" x14ac:dyDescent="0.3">
      <c r="A537">
        <v>5836</v>
      </c>
      <c r="B537" t="s">
        <v>1171</v>
      </c>
      <c r="C537" t="s">
        <v>828</v>
      </c>
      <c r="D537" t="s">
        <v>1172</v>
      </c>
      <c r="E537" t="s">
        <v>313</v>
      </c>
      <c r="F537" t="s">
        <v>774</v>
      </c>
      <c r="G537">
        <v>3</v>
      </c>
      <c r="H537" t="s">
        <v>275</v>
      </c>
      <c r="I537" t="s">
        <v>275</v>
      </c>
      <c r="J537" t="s">
        <v>677</v>
      </c>
      <c r="K537" t="e">
        <f>INDEX(PUNT_SeasonAVG!I:I,MATCH($B537,PUNT_SeasonAVG!$I:$I,0))</f>
        <v>#N/A</v>
      </c>
      <c r="L537" t="e">
        <f>INDEX(PUNT_SeasonAVG!K:K,MATCH($B537,PUNT_SeasonAVG!$I:$I,0))</f>
        <v>#N/A</v>
      </c>
      <c r="M537" s="5" t="e">
        <f>INDEX(PUNT_SeasonAVG!B:B,MATCH($B537,PUNT_SeasonAVG!$I:$I,0))</f>
        <v>#N/A</v>
      </c>
      <c r="N537" s="5" t="e">
        <f>INDEX(PUNT_L10gamesAVG!B:B,MATCH($B537,PUNT_L10gamesAVG!$I:$I,0))</f>
        <v>#N/A</v>
      </c>
      <c r="O537" s="5" t="e">
        <f>INDEX(PUNT_L5gamesAVG!B:B,MATCH($B537,PUNT_L5gamesAVG!$I:$I,0))</f>
        <v>#N/A</v>
      </c>
    </row>
    <row r="538" spans="1:15" x14ac:dyDescent="0.3">
      <c r="A538">
        <v>5837</v>
      </c>
      <c r="B538" t="s">
        <v>1173</v>
      </c>
      <c r="C538" t="s">
        <v>692</v>
      </c>
      <c r="D538" t="s">
        <v>1174</v>
      </c>
      <c r="E538" t="s">
        <v>347</v>
      </c>
      <c r="F538" t="s">
        <v>739</v>
      </c>
      <c r="G538">
        <v>41</v>
      </c>
      <c r="H538" t="s">
        <v>275</v>
      </c>
      <c r="I538" t="s">
        <v>275</v>
      </c>
      <c r="J538" t="s">
        <v>687</v>
      </c>
      <c r="K538" t="e">
        <f>INDEX(PUNT_SeasonAVG!I:I,MATCH($B538,PUNT_SeasonAVG!$I:$I,0))</f>
        <v>#N/A</v>
      </c>
      <c r="L538" t="e">
        <f>INDEX(PUNT_SeasonAVG!K:K,MATCH($B538,PUNT_SeasonAVG!$I:$I,0))</f>
        <v>#N/A</v>
      </c>
      <c r="M538" s="5" t="e">
        <f>INDEX(PUNT_SeasonAVG!B:B,MATCH($B538,PUNT_SeasonAVG!$I:$I,0))</f>
        <v>#N/A</v>
      </c>
      <c r="N538" s="5" t="e">
        <f>INDEX(PUNT_L10gamesAVG!B:B,MATCH($B538,PUNT_L10gamesAVG!$I:$I,0))</f>
        <v>#N/A</v>
      </c>
      <c r="O538" s="5" t="e">
        <f>INDEX(PUNT_L5gamesAVG!B:B,MATCH($B538,PUNT_L5gamesAVG!$I:$I,0))</f>
        <v>#N/A</v>
      </c>
    </row>
    <row r="539" spans="1:15" x14ac:dyDescent="0.3">
      <c r="A539">
        <v>5838</v>
      </c>
      <c r="B539" t="s">
        <v>1175</v>
      </c>
      <c r="C539" t="s">
        <v>732</v>
      </c>
      <c r="D539" t="s">
        <v>1176</v>
      </c>
      <c r="E539" t="s">
        <v>338</v>
      </c>
      <c r="F539" t="s">
        <v>754</v>
      </c>
      <c r="G539">
        <v>10</v>
      </c>
      <c r="H539" t="s">
        <v>45</v>
      </c>
      <c r="I539" t="s">
        <v>45</v>
      </c>
      <c r="J539" t="s">
        <v>687</v>
      </c>
      <c r="K539" t="e">
        <f>INDEX(PUNT_SeasonAVG!I:I,MATCH($B539,PUNT_SeasonAVG!$I:$I,0))</f>
        <v>#N/A</v>
      </c>
      <c r="L539" t="e">
        <f>INDEX(PUNT_SeasonAVG!K:K,MATCH($B539,PUNT_SeasonAVG!$I:$I,0))</f>
        <v>#N/A</v>
      </c>
      <c r="M539" s="5" t="e">
        <f>INDEX(PUNT_SeasonAVG!B:B,MATCH($B539,PUNT_SeasonAVG!$I:$I,0))</f>
        <v>#N/A</v>
      </c>
      <c r="N539" s="5" t="e">
        <f>INDEX(PUNT_L10gamesAVG!B:B,MATCH($B539,PUNT_L10gamesAVG!$I:$I,0))</f>
        <v>#N/A</v>
      </c>
      <c r="O539" s="5" t="e">
        <f>INDEX(PUNT_L5gamesAVG!B:B,MATCH($B539,PUNT_L5gamesAVG!$I:$I,0))</f>
        <v>#N/A</v>
      </c>
    </row>
    <row r="540" spans="1:15" x14ac:dyDescent="0.3">
      <c r="A540">
        <v>5845</v>
      </c>
      <c r="B540" t="s">
        <v>1180</v>
      </c>
      <c r="C540" t="s">
        <v>720</v>
      </c>
      <c r="D540" t="s">
        <v>1181</v>
      </c>
      <c r="E540" t="s">
        <v>331</v>
      </c>
      <c r="F540" t="s">
        <v>719</v>
      </c>
      <c r="G540">
        <v>2</v>
      </c>
      <c r="H540" t="s">
        <v>274</v>
      </c>
      <c r="I540" t="s">
        <v>274</v>
      </c>
      <c r="J540" t="s">
        <v>687</v>
      </c>
      <c r="K540" t="e">
        <f>INDEX(PUNT_SeasonAVG!I:I,MATCH($B540,PUNT_SeasonAVG!$I:$I,0))</f>
        <v>#N/A</v>
      </c>
      <c r="L540" t="e">
        <f>INDEX(PUNT_SeasonAVG!K:K,MATCH($B540,PUNT_SeasonAVG!$I:$I,0))</f>
        <v>#N/A</v>
      </c>
      <c r="M540" s="5" t="e">
        <f>INDEX(PUNT_SeasonAVG!B:B,MATCH($B540,PUNT_SeasonAVG!$I:$I,0))</f>
        <v>#N/A</v>
      </c>
      <c r="N540" s="5" t="e">
        <f>INDEX(PUNT_L10gamesAVG!B:B,MATCH($B540,PUNT_L10gamesAVG!$I:$I,0))</f>
        <v>#N/A</v>
      </c>
      <c r="O540" s="5" t="e">
        <f>INDEX(PUNT_L5gamesAVG!B:B,MATCH($B540,PUNT_L5gamesAVG!$I:$I,0))</f>
        <v>#N/A</v>
      </c>
    </row>
    <row r="541" spans="1:15" x14ac:dyDescent="0.3">
      <c r="A541">
        <v>5846</v>
      </c>
      <c r="B541" t="s">
        <v>1182</v>
      </c>
      <c r="C541" t="s">
        <v>795</v>
      </c>
      <c r="D541" t="s">
        <v>1183</v>
      </c>
      <c r="E541" t="s">
        <v>325</v>
      </c>
      <c r="F541" t="s">
        <v>806</v>
      </c>
      <c r="G541">
        <v>25</v>
      </c>
      <c r="H541" t="s">
        <v>686</v>
      </c>
      <c r="I541" t="s">
        <v>274</v>
      </c>
      <c r="J541" t="s">
        <v>687</v>
      </c>
      <c r="K541" t="e">
        <f>INDEX(PUNT_SeasonAVG!I:I,MATCH($B541,PUNT_SeasonAVG!$I:$I,0))</f>
        <v>#N/A</v>
      </c>
      <c r="L541" t="e">
        <f>INDEX(PUNT_SeasonAVG!K:K,MATCH($B541,PUNT_SeasonAVG!$I:$I,0))</f>
        <v>#N/A</v>
      </c>
      <c r="M541" s="5" t="e">
        <f>INDEX(PUNT_SeasonAVG!B:B,MATCH($B541,PUNT_SeasonAVG!$I:$I,0))</f>
        <v>#N/A</v>
      </c>
      <c r="N541" s="5" t="e">
        <f>INDEX(PUNT_L10gamesAVG!B:B,MATCH($B541,PUNT_L10gamesAVG!$I:$I,0))</f>
        <v>#N/A</v>
      </c>
      <c r="O541" s="5" t="e">
        <f>INDEX(PUNT_L5gamesAVG!B:B,MATCH($B541,PUNT_L5gamesAVG!$I:$I,0))</f>
        <v>#N/A</v>
      </c>
    </row>
    <row r="542" spans="1:15" x14ac:dyDescent="0.3">
      <c r="A542">
        <v>5847</v>
      </c>
      <c r="B542" t="s">
        <v>1184</v>
      </c>
      <c r="C542" t="s">
        <v>275</v>
      </c>
      <c r="D542" t="s">
        <v>1185</v>
      </c>
      <c r="E542" t="s">
        <v>355</v>
      </c>
      <c r="F542" t="s">
        <v>716</v>
      </c>
      <c r="G542">
        <v>15</v>
      </c>
      <c r="H542" t="s">
        <v>274</v>
      </c>
      <c r="I542" t="s">
        <v>274</v>
      </c>
      <c r="J542" t="s">
        <v>687</v>
      </c>
      <c r="K542" t="e">
        <f>INDEX(PUNT_SeasonAVG!I:I,MATCH($B542,PUNT_SeasonAVG!$I:$I,0))</f>
        <v>#N/A</v>
      </c>
      <c r="L542" t="e">
        <f>INDEX(PUNT_SeasonAVG!K:K,MATCH($B542,PUNT_SeasonAVG!$I:$I,0))</f>
        <v>#N/A</v>
      </c>
      <c r="M542" s="5" t="e">
        <f>INDEX(PUNT_SeasonAVG!B:B,MATCH($B542,PUNT_SeasonAVG!$I:$I,0))</f>
        <v>#N/A</v>
      </c>
      <c r="N542" s="5" t="e">
        <f>INDEX(PUNT_L10gamesAVG!B:B,MATCH($B542,PUNT_L10gamesAVG!$I:$I,0))</f>
        <v>#N/A</v>
      </c>
      <c r="O542" s="5" t="e">
        <f>INDEX(PUNT_L5gamesAVG!B:B,MATCH($B542,PUNT_L5gamesAVG!$I:$I,0))</f>
        <v>#N/A</v>
      </c>
    </row>
    <row r="543" spans="1:15" x14ac:dyDescent="0.3">
      <c r="A543">
        <v>5848</v>
      </c>
      <c r="B543" t="s">
        <v>1186</v>
      </c>
      <c r="C543" t="s">
        <v>752</v>
      </c>
      <c r="D543" t="s">
        <v>1187</v>
      </c>
      <c r="E543" t="s">
        <v>341</v>
      </c>
      <c r="F543" t="s">
        <v>831</v>
      </c>
      <c r="G543">
        <v>10</v>
      </c>
      <c r="H543" t="s">
        <v>275</v>
      </c>
      <c r="I543" t="s">
        <v>275</v>
      </c>
      <c r="J543" t="s">
        <v>687</v>
      </c>
      <c r="K543" t="e">
        <f>INDEX(PUNT_SeasonAVG!I:I,MATCH($B543,PUNT_SeasonAVG!$I:$I,0))</f>
        <v>#N/A</v>
      </c>
      <c r="L543" t="e">
        <f>INDEX(PUNT_SeasonAVG!K:K,MATCH($B543,PUNT_SeasonAVG!$I:$I,0))</f>
        <v>#N/A</v>
      </c>
      <c r="M543" s="5" t="e">
        <f>INDEX(PUNT_SeasonAVG!B:B,MATCH($B543,PUNT_SeasonAVG!$I:$I,0))</f>
        <v>#N/A</v>
      </c>
      <c r="N543" s="5" t="e">
        <f>INDEX(PUNT_L10gamesAVG!B:B,MATCH($B543,PUNT_L10gamesAVG!$I:$I,0))</f>
        <v>#N/A</v>
      </c>
      <c r="O543" s="5" t="e">
        <f>INDEX(PUNT_L5gamesAVG!B:B,MATCH($B543,PUNT_L5gamesAVG!$I:$I,0))</f>
        <v>#N/A</v>
      </c>
    </row>
    <row r="544" spans="1:15" x14ac:dyDescent="0.3">
      <c r="A544">
        <v>5852</v>
      </c>
      <c r="B544" t="s">
        <v>1191</v>
      </c>
      <c r="C544" t="s">
        <v>689</v>
      </c>
      <c r="D544" t="s">
        <v>1192</v>
      </c>
      <c r="E544" t="s">
        <v>344</v>
      </c>
      <c r="F544" t="s">
        <v>98</v>
      </c>
      <c r="G544">
        <v>8</v>
      </c>
      <c r="H544" t="s">
        <v>274</v>
      </c>
      <c r="I544" t="s">
        <v>274</v>
      </c>
      <c r="J544" t="s">
        <v>687</v>
      </c>
      <c r="K544" t="e">
        <f>INDEX(PUNT_SeasonAVG!I:I,MATCH($B544,PUNT_SeasonAVG!$I:$I,0))</f>
        <v>#N/A</v>
      </c>
      <c r="L544" t="e">
        <f>INDEX(PUNT_SeasonAVG!K:K,MATCH($B544,PUNT_SeasonAVG!$I:$I,0))</f>
        <v>#N/A</v>
      </c>
      <c r="M544" s="5" t="e">
        <f>INDEX(PUNT_SeasonAVG!B:B,MATCH($B544,PUNT_SeasonAVG!$I:$I,0))</f>
        <v>#N/A</v>
      </c>
      <c r="N544" s="5" t="e">
        <f>INDEX(PUNT_L10gamesAVG!B:B,MATCH($B544,PUNT_L10gamesAVG!$I:$I,0))</f>
        <v>#N/A</v>
      </c>
      <c r="O544" s="5" t="e">
        <f>INDEX(PUNT_L5gamesAVG!B:B,MATCH($B544,PUNT_L5gamesAVG!$I:$I,0))</f>
        <v>#N/A</v>
      </c>
    </row>
    <row r="545" spans="1:15" x14ac:dyDescent="0.3">
      <c r="A545">
        <v>5854</v>
      </c>
      <c r="B545" t="s">
        <v>1194</v>
      </c>
      <c r="C545" t="s">
        <v>692</v>
      </c>
      <c r="D545" t="s">
        <v>1195</v>
      </c>
      <c r="E545" t="s">
        <v>332</v>
      </c>
      <c r="F545" t="s">
        <v>734</v>
      </c>
      <c r="G545">
        <v>22</v>
      </c>
      <c r="H545" t="s">
        <v>274</v>
      </c>
      <c r="I545" t="s">
        <v>274</v>
      </c>
      <c r="J545" t="s">
        <v>687</v>
      </c>
      <c r="K545" t="e">
        <f>INDEX(PUNT_SeasonAVG!I:I,MATCH($B545,PUNT_SeasonAVG!$I:$I,0))</f>
        <v>#N/A</v>
      </c>
      <c r="L545" t="e">
        <f>INDEX(PUNT_SeasonAVG!K:K,MATCH($B545,PUNT_SeasonAVG!$I:$I,0))</f>
        <v>#N/A</v>
      </c>
      <c r="M545" s="5" t="e">
        <f>INDEX(PUNT_SeasonAVG!B:B,MATCH($B545,PUNT_SeasonAVG!$I:$I,0))</f>
        <v>#N/A</v>
      </c>
      <c r="N545" s="5" t="e">
        <f>INDEX(PUNT_L10gamesAVG!B:B,MATCH($B545,PUNT_L10gamesAVG!$I:$I,0))</f>
        <v>#N/A</v>
      </c>
      <c r="O545" s="5" t="e">
        <f>INDEX(PUNT_L5gamesAVG!B:B,MATCH($B545,PUNT_L5gamesAVG!$I:$I,0))</f>
        <v>#N/A</v>
      </c>
    </row>
    <row r="546" spans="1:15" x14ac:dyDescent="0.3">
      <c r="A546">
        <v>5860</v>
      </c>
      <c r="B546" t="s">
        <v>1200</v>
      </c>
      <c r="C546" t="s">
        <v>752</v>
      </c>
      <c r="D546" t="s">
        <v>1201</v>
      </c>
      <c r="E546" t="s">
        <v>322</v>
      </c>
      <c r="F546" t="s">
        <v>862</v>
      </c>
      <c r="G546">
        <v>13</v>
      </c>
      <c r="H546" t="s">
        <v>45</v>
      </c>
      <c r="I546" t="s">
        <v>45</v>
      </c>
      <c r="J546" t="s">
        <v>687</v>
      </c>
      <c r="K546" t="e">
        <f>INDEX(PUNT_SeasonAVG!I:I,MATCH($B546,PUNT_SeasonAVG!$I:$I,0))</f>
        <v>#N/A</v>
      </c>
      <c r="L546" t="e">
        <f>INDEX(PUNT_SeasonAVG!K:K,MATCH($B546,PUNT_SeasonAVG!$I:$I,0))</f>
        <v>#N/A</v>
      </c>
      <c r="M546" s="5" t="e">
        <f>INDEX(PUNT_SeasonAVG!B:B,MATCH($B546,PUNT_SeasonAVG!$I:$I,0))</f>
        <v>#N/A</v>
      </c>
      <c r="N546" s="5" t="e">
        <f>INDEX(PUNT_L10gamesAVG!B:B,MATCH($B546,PUNT_L10gamesAVG!$I:$I,0))</f>
        <v>#N/A</v>
      </c>
      <c r="O546" s="5" t="e">
        <f>INDEX(PUNT_L5gamesAVG!B:B,MATCH($B546,PUNT_L5gamesAVG!$I:$I,0))</f>
        <v>#N/A</v>
      </c>
    </row>
    <row r="547" spans="1:15" x14ac:dyDescent="0.3">
      <c r="A547">
        <v>5861</v>
      </c>
      <c r="B547" t="s">
        <v>1202</v>
      </c>
      <c r="C547" t="s">
        <v>723</v>
      </c>
      <c r="D547" t="s">
        <v>1203</v>
      </c>
      <c r="E547" t="s">
        <v>326</v>
      </c>
      <c r="F547" t="s">
        <v>737</v>
      </c>
      <c r="G547">
        <v>3</v>
      </c>
      <c r="H547" t="s">
        <v>274</v>
      </c>
      <c r="I547" t="s">
        <v>274</v>
      </c>
      <c r="J547" t="s">
        <v>687</v>
      </c>
      <c r="K547" t="e">
        <f>INDEX(PUNT_SeasonAVG!I:I,MATCH($B547,PUNT_SeasonAVG!$I:$I,0))</f>
        <v>#N/A</v>
      </c>
      <c r="L547" t="e">
        <f>INDEX(PUNT_SeasonAVG!K:K,MATCH($B547,PUNT_SeasonAVG!$I:$I,0))</f>
        <v>#N/A</v>
      </c>
      <c r="M547" s="5" t="e">
        <f>INDEX(PUNT_SeasonAVG!B:B,MATCH($B547,PUNT_SeasonAVG!$I:$I,0))</f>
        <v>#N/A</v>
      </c>
      <c r="N547" s="5" t="e">
        <f>INDEX(PUNT_L10gamesAVG!B:B,MATCH($B547,PUNT_L10gamesAVG!$I:$I,0))</f>
        <v>#N/A</v>
      </c>
      <c r="O547" s="5" t="e">
        <f>INDEX(PUNT_L5gamesAVG!B:B,MATCH($B547,PUNT_L5gamesAVG!$I:$I,0))</f>
        <v>#N/A</v>
      </c>
    </row>
    <row r="548" spans="1:15" x14ac:dyDescent="0.3">
      <c r="A548">
        <v>5863</v>
      </c>
      <c r="B548" t="s">
        <v>1205</v>
      </c>
      <c r="C548" t="s">
        <v>742</v>
      </c>
      <c r="D548" t="s">
        <v>1206</v>
      </c>
      <c r="E548" t="s">
        <v>758</v>
      </c>
      <c r="F548" t="s">
        <v>35</v>
      </c>
      <c r="G548">
        <v>47</v>
      </c>
      <c r="H548" t="s">
        <v>275</v>
      </c>
      <c r="I548" t="s">
        <v>275</v>
      </c>
      <c r="J548" t="s">
        <v>687</v>
      </c>
      <c r="K548" t="e">
        <f>INDEX(PUNT_SeasonAVG!I:I,MATCH($B548,PUNT_SeasonAVG!$I:$I,0))</f>
        <v>#N/A</v>
      </c>
      <c r="L548" t="e">
        <f>INDEX(PUNT_SeasonAVG!K:K,MATCH($B548,PUNT_SeasonAVG!$I:$I,0))</f>
        <v>#N/A</v>
      </c>
      <c r="M548" s="5" t="e">
        <f>INDEX(PUNT_SeasonAVG!B:B,MATCH($B548,PUNT_SeasonAVG!$I:$I,0))</f>
        <v>#N/A</v>
      </c>
      <c r="N548" s="5" t="e">
        <f>INDEX(PUNT_L10gamesAVG!B:B,MATCH($B548,PUNT_L10gamesAVG!$I:$I,0))</f>
        <v>#N/A</v>
      </c>
      <c r="O548" s="5" t="e">
        <f>INDEX(PUNT_L5gamesAVG!B:B,MATCH($B548,PUNT_L5gamesAVG!$I:$I,0))</f>
        <v>#N/A</v>
      </c>
    </row>
    <row r="549" spans="1:15" x14ac:dyDescent="0.3">
      <c r="A549">
        <v>5866</v>
      </c>
      <c r="B549" t="s">
        <v>1208</v>
      </c>
      <c r="C549" t="s">
        <v>714</v>
      </c>
      <c r="D549" t="s">
        <v>1170</v>
      </c>
      <c r="E549" t="s">
        <v>341</v>
      </c>
      <c r="F549" t="s">
        <v>831</v>
      </c>
      <c r="G549">
        <v>0</v>
      </c>
      <c r="H549" t="s">
        <v>274</v>
      </c>
      <c r="I549" t="s">
        <v>274</v>
      </c>
      <c r="J549" t="s">
        <v>687</v>
      </c>
      <c r="K549" t="e">
        <f>INDEX(PUNT_SeasonAVG!I:I,MATCH($B549,PUNT_SeasonAVG!$I:$I,0))</f>
        <v>#N/A</v>
      </c>
      <c r="L549" t="e">
        <f>INDEX(PUNT_SeasonAVG!K:K,MATCH($B549,PUNT_SeasonAVG!$I:$I,0))</f>
        <v>#N/A</v>
      </c>
      <c r="M549" s="5" t="e">
        <f>INDEX(PUNT_SeasonAVG!B:B,MATCH($B549,PUNT_SeasonAVG!$I:$I,0))</f>
        <v>#N/A</v>
      </c>
      <c r="N549" s="5" t="e">
        <f>INDEX(PUNT_L10gamesAVG!B:B,MATCH($B549,PUNT_L10gamesAVG!$I:$I,0))</f>
        <v>#N/A</v>
      </c>
      <c r="O549" s="5" t="e">
        <f>INDEX(PUNT_L5gamesAVG!B:B,MATCH($B549,PUNT_L5gamesAVG!$I:$I,0))</f>
        <v>#N/A</v>
      </c>
    </row>
    <row r="550" spans="1:15" x14ac:dyDescent="0.3">
      <c r="A550">
        <v>5872</v>
      </c>
      <c r="B550" t="s">
        <v>1210</v>
      </c>
      <c r="C550" t="s">
        <v>689</v>
      </c>
      <c r="D550" t="s">
        <v>1211</v>
      </c>
      <c r="E550" t="s">
        <v>354</v>
      </c>
      <c r="F550" t="s">
        <v>694</v>
      </c>
      <c r="G550">
        <v>7</v>
      </c>
      <c r="H550" t="s">
        <v>275</v>
      </c>
      <c r="I550" t="s">
        <v>275</v>
      </c>
      <c r="J550" t="s">
        <v>687</v>
      </c>
      <c r="K550" t="e">
        <f>INDEX(PUNT_SeasonAVG!I:I,MATCH($B550,PUNT_SeasonAVG!$I:$I,0))</f>
        <v>#N/A</v>
      </c>
      <c r="L550" t="e">
        <f>INDEX(PUNT_SeasonAVG!K:K,MATCH($B550,PUNT_SeasonAVG!$I:$I,0))</f>
        <v>#N/A</v>
      </c>
      <c r="M550" s="5" t="e">
        <f>INDEX(PUNT_SeasonAVG!B:B,MATCH($B550,PUNT_SeasonAVG!$I:$I,0))</f>
        <v>#N/A</v>
      </c>
      <c r="N550" s="5" t="e">
        <f>INDEX(PUNT_L10gamesAVG!B:B,MATCH($B550,PUNT_L10gamesAVG!$I:$I,0))</f>
        <v>#N/A</v>
      </c>
      <c r="O550" s="5" t="e">
        <f>INDEX(PUNT_L5gamesAVG!B:B,MATCH($B550,PUNT_L5gamesAVG!$I:$I,0))</f>
        <v>#N/A</v>
      </c>
    </row>
    <row r="551" spans="1:15" x14ac:dyDescent="0.3">
      <c r="A551">
        <v>5876</v>
      </c>
      <c r="B551" t="s">
        <v>1212</v>
      </c>
      <c r="C551" t="s">
        <v>732</v>
      </c>
      <c r="D551" t="s">
        <v>1213</v>
      </c>
      <c r="E551" t="s">
        <v>320</v>
      </c>
      <c r="F551" t="s">
        <v>710</v>
      </c>
      <c r="G551">
        <v>9</v>
      </c>
      <c r="H551" t="s">
        <v>274</v>
      </c>
      <c r="I551" t="s">
        <v>274</v>
      </c>
      <c r="J551" t="s">
        <v>687</v>
      </c>
      <c r="K551" t="e">
        <f>INDEX(PUNT_SeasonAVG!I:I,MATCH($B551,PUNT_SeasonAVG!$I:$I,0))</f>
        <v>#N/A</v>
      </c>
      <c r="L551" t="e">
        <f>INDEX(PUNT_SeasonAVG!K:K,MATCH($B551,PUNT_SeasonAVG!$I:$I,0))</f>
        <v>#N/A</v>
      </c>
      <c r="M551" s="5" t="e">
        <f>INDEX(PUNT_SeasonAVG!B:B,MATCH($B551,PUNT_SeasonAVG!$I:$I,0))</f>
        <v>#N/A</v>
      </c>
      <c r="N551" s="5" t="e">
        <f>INDEX(PUNT_L10gamesAVG!B:B,MATCH($B551,PUNT_L10gamesAVG!$I:$I,0))</f>
        <v>#N/A</v>
      </c>
      <c r="O551" s="5" t="e">
        <f>INDEX(PUNT_L5gamesAVG!B:B,MATCH($B551,PUNT_L5gamesAVG!$I:$I,0))</f>
        <v>#N/A</v>
      </c>
    </row>
    <row r="552" spans="1:15" x14ac:dyDescent="0.3">
      <c r="A552">
        <v>5881</v>
      </c>
      <c r="B552" t="s">
        <v>1215</v>
      </c>
      <c r="C552" t="s">
        <v>720</v>
      </c>
      <c r="D552" t="s">
        <v>1216</v>
      </c>
      <c r="E552" t="s">
        <v>313</v>
      </c>
      <c r="F552" t="s">
        <v>774</v>
      </c>
      <c r="G552">
        <v>11</v>
      </c>
      <c r="H552" t="s">
        <v>686</v>
      </c>
      <c r="I552" t="s">
        <v>274</v>
      </c>
      <c r="J552" t="s">
        <v>687</v>
      </c>
      <c r="K552" t="e">
        <f>INDEX(PUNT_SeasonAVG!I:I,MATCH($B552,PUNT_SeasonAVG!$I:$I,0))</f>
        <v>#N/A</v>
      </c>
      <c r="L552" t="e">
        <f>INDEX(PUNT_SeasonAVG!K:K,MATCH($B552,PUNT_SeasonAVG!$I:$I,0))</f>
        <v>#N/A</v>
      </c>
      <c r="M552" s="5" t="e">
        <f>INDEX(PUNT_SeasonAVG!B:B,MATCH($B552,PUNT_SeasonAVG!$I:$I,0))</f>
        <v>#N/A</v>
      </c>
      <c r="N552" s="5" t="e">
        <f>INDEX(PUNT_L10gamesAVG!B:B,MATCH($B552,PUNT_L10gamesAVG!$I:$I,0))</f>
        <v>#N/A</v>
      </c>
      <c r="O552" s="5" t="e">
        <f>INDEX(PUNT_L5gamesAVG!B:B,MATCH($B552,PUNT_L5gamesAVG!$I:$I,0))</f>
        <v>#N/A</v>
      </c>
    </row>
    <row r="553" spans="1:15" x14ac:dyDescent="0.3">
      <c r="A553">
        <v>5884</v>
      </c>
      <c r="B553" t="s">
        <v>1218</v>
      </c>
      <c r="C553" t="s">
        <v>742</v>
      </c>
      <c r="D553" t="s">
        <v>1219</v>
      </c>
      <c r="E553" t="s">
        <v>320</v>
      </c>
      <c r="F553" t="s">
        <v>710</v>
      </c>
      <c r="G553">
        <v>9</v>
      </c>
      <c r="H553" t="s">
        <v>274</v>
      </c>
      <c r="I553" t="s">
        <v>274</v>
      </c>
      <c r="J553" t="s">
        <v>687</v>
      </c>
      <c r="K553" t="e">
        <f>INDEX(PUNT_SeasonAVG!I:I,MATCH($B553,PUNT_SeasonAVG!$I:$I,0))</f>
        <v>#N/A</v>
      </c>
      <c r="L553" t="e">
        <f>INDEX(PUNT_SeasonAVG!K:K,MATCH($B553,PUNT_SeasonAVG!$I:$I,0))</f>
        <v>#N/A</v>
      </c>
      <c r="M553" s="5" t="e">
        <f>INDEX(PUNT_SeasonAVG!B:B,MATCH($B553,PUNT_SeasonAVG!$I:$I,0))</f>
        <v>#N/A</v>
      </c>
      <c r="N553" s="5" t="e">
        <f>INDEX(PUNT_L10gamesAVG!B:B,MATCH($B553,PUNT_L10gamesAVG!$I:$I,0))</f>
        <v>#N/A</v>
      </c>
      <c r="O553" s="5" t="e">
        <f>INDEX(PUNT_L5gamesAVG!B:B,MATCH($B553,PUNT_L5gamesAVG!$I:$I,0))</f>
        <v>#N/A</v>
      </c>
    </row>
    <row r="554" spans="1:15" x14ac:dyDescent="0.3">
      <c r="A554">
        <v>5886</v>
      </c>
      <c r="B554" t="s">
        <v>1220</v>
      </c>
      <c r="C554" t="s">
        <v>696</v>
      </c>
      <c r="D554" t="s">
        <v>1221</v>
      </c>
      <c r="E554" t="s">
        <v>350</v>
      </c>
      <c r="F554" t="s">
        <v>777</v>
      </c>
      <c r="G554">
        <v>35</v>
      </c>
      <c r="H554" t="s">
        <v>274</v>
      </c>
      <c r="I554" t="s">
        <v>274</v>
      </c>
      <c r="J554" t="s">
        <v>687</v>
      </c>
      <c r="K554" t="e">
        <f>INDEX(PUNT_SeasonAVG!I:I,MATCH($B554,PUNT_SeasonAVG!$I:$I,0))</f>
        <v>#N/A</v>
      </c>
      <c r="L554" t="e">
        <f>INDEX(PUNT_SeasonAVG!K:K,MATCH($B554,PUNT_SeasonAVG!$I:$I,0))</f>
        <v>#N/A</v>
      </c>
      <c r="M554" s="5" t="e">
        <f>INDEX(PUNT_SeasonAVG!B:B,MATCH($B554,PUNT_SeasonAVG!$I:$I,0))</f>
        <v>#N/A</v>
      </c>
      <c r="N554" s="5" t="e">
        <f>INDEX(PUNT_L10gamesAVG!B:B,MATCH($B554,PUNT_L10gamesAVG!$I:$I,0))</f>
        <v>#N/A</v>
      </c>
      <c r="O554" s="5" t="e">
        <f>INDEX(PUNT_L5gamesAVG!B:B,MATCH($B554,PUNT_L5gamesAVG!$I:$I,0))</f>
        <v>#N/A</v>
      </c>
    </row>
    <row r="555" spans="1:15" x14ac:dyDescent="0.3">
      <c r="A555">
        <v>5888</v>
      </c>
      <c r="B555" t="s">
        <v>1222</v>
      </c>
      <c r="C555" t="s">
        <v>807</v>
      </c>
      <c r="D555" t="s">
        <v>897</v>
      </c>
      <c r="E555" t="s">
        <v>340</v>
      </c>
      <c r="F555" t="s">
        <v>766</v>
      </c>
      <c r="G555">
        <v>26</v>
      </c>
      <c r="H555" t="s">
        <v>275</v>
      </c>
      <c r="I555" t="s">
        <v>275</v>
      </c>
      <c r="J555" t="s">
        <v>687</v>
      </c>
      <c r="K555" t="e">
        <f>INDEX(PUNT_SeasonAVG!I:I,MATCH($B555,PUNT_SeasonAVG!$I:$I,0))</f>
        <v>#N/A</v>
      </c>
      <c r="L555" t="e">
        <f>INDEX(PUNT_SeasonAVG!K:K,MATCH($B555,PUNT_SeasonAVG!$I:$I,0))</f>
        <v>#N/A</v>
      </c>
      <c r="M555" s="5" t="e">
        <f>INDEX(PUNT_SeasonAVG!B:B,MATCH($B555,PUNT_SeasonAVG!$I:$I,0))</f>
        <v>#N/A</v>
      </c>
      <c r="N555" s="5" t="e">
        <f>INDEX(PUNT_L10gamesAVG!B:B,MATCH($B555,PUNT_L10gamesAVG!$I:$I,0))</f>
        <v>#N/A</v>
      </c>
      <c r="O555" s="5" t="e">
        <f>INDEX(PUNT_L5gamesAVG!B:B,MATCH($B555,PUNT_L5gamesAVG!$I:$I,0))</f>
        <v>#N/A</v>
      </c>
    </row>
    <row r="556" spans="1:15" x14ac:dyDescent="0.3">
      <c r="A556">
        <v>5898</v>
      </c>
      <c r="B556" t="s">
        <v>1226</v>
      </c>
      <c r="C556" t="s">
        <v>714</v>
      </c>
      <c r="D556" t="s">
        <v>1053</v>
      </c>
      <c r="E556" t="s">
        <v>319</v>
      </c>
      <c r="F556" t="s">
        <v>744</v>
      </c>
      <c r="G556">
        <v>23</v>
      </c>
      <c r="H556" t="s">
        <v>274</v>
      </c>
      <c r="I556" t="s">
        <v>274</v>
      </c>
      <c r="J556" t="s">
        <v>687</v>
      </c>
      <c r="K556" t="e">
        <f>INDEX(PUNT_SeasonAVG!I:I,MATCH($B556,PUNT_SeasonAVG!$I:$I,0))</f>
        <v>#N/A</v>
      </c>
      <c r="L556" t="e">
        <f>INDEX(PUNT_SeasonAVG!K:K,MATCH($B556,PUNT_SeasonAVG!$I:$I,0))</f>
        <v>#N/A</v>
      </c>
      <c r="M556" s="5" t="e">
        <f>INDEX(PUNT_SeasonAVG!B:B,MATCH($B556,PUNT_SeasonAVG!$I:$I,0))</f>
        <v>#N/A</v>
      </c>
      <c r="N556" s="5" t="e">
        <f>INDEX(PUNT_L10gamesAVG!B:B,MATCH($B556,PUNT_L10gamesAVG!$I:$I,0))</f>
        <v>#N/A</v>
      </c>
      <c r="O556" s="5" t="e">
        <f>INDEX(PUNT_L5gamesAVG!B:B,MATCH($B556,PUNT_L5gamesAVG!$I:$I,0))</f>
        <v>#N/A</v>
      </c>
    </row>
    <row r="557" spans="1:15" x14ac:dyDescent="0.3">
      <c r="A557">
        <v>5910</v>
      </c>
      <c r="B557" t="s">
        <v>1231</v>
      </c>
      <c r="C557" t="s">
        <v>706</v>
      </c>
      <c r="D557" t="s">
        <v>1232</v>
      </c>
      <c r="E557" t="s">
        <v>349</v>
      </c>
      <c r="F557" t="s">
        <v>698</v>
      </c>
      <c r="G557">
        <v>8</v>
      </c>
      <c r="H557" t="s">
        <v>274</v>
      </c>
      <c r="I557" t="s">
        <v>274</v>
      </c>
      <c r="J557" t="s">
        <v>687</v>
      </c>
      <c r="K557" t="e">
        <f>INDEX(PUNT_SeasonAVG!I:I,MATCH($B557,PUNT_SeasonAVG!$I:$I,0))</f>
        <v>#N/A</v>
      </c>
      <c r="L557" t="e">
        <f>INDEX(PUNT_SeasonAVG!K:K,MATCH($B557,PUNT_SeasonAVG!$I:$I,0))</f>
        <v>#N/A</v>
      </c>
      <c r="M557" s="5" t="e">
        <f>INDEX(PUNT_SeasonAVG!B:B,MATCH($B557,PUNT_SeasonAVG!$I:$I,0))</f>
        <v>#N/A</v>
      </c>
      <c r="N557" s="5" t="e">
        <f>INDEX(PUNT_L10gamesAVG!B:B,MATCH($B557,PUNT_L10gamesAVG!$I:$I,0))</f>
        <v>#N/A</v>
      </c>
      <c r="O557" s="5" t="e">
        <f>INDEX(PUNT_L5gamesAVG!B:B,MATCH($B557,PUNT_L5gamesAVG!$I:$I,0))</f>
        <v>#N/A</v>
      </c>
    </row>
    <row r="558" spans="1:15" x14ac:dyDescent="0.3">
      <c r="A558">
        <v>5911</v>
      </c>
      <c r="B558" t="s">
        <v>1233</v>
      </c>
      <c r="C558" t="s">
        <v>692</v>
      </c>
      <c r="D558" t="s">
        <v>1234</v>
      </c>
      <c r="E558" t="s">
        <v>349</v>
      </c>
      <c r="F558" t="s">
        <v>698</v>
      </c>
      <c r="G558">
        <v>10</v>
      </c>
      <c r="H558" t="s">
        <v>274</v>
      </c>
      <c r="I558" t="s">
        <v>274</v>
      </c>
      <c r="J558" t="s">
        <v>687</v>
      </c>
      <c r="K558" t="e">
        <f>INDEX(PUNT_SeasonAVG!I:I,MATCH($B558,PUNT_SeasonAVG!$I:$I,0))</f>
        <v>#N/A</v>
      </c>
      <c r="L558" t="e">
        <f>INDEX(PUNT_SeasonAVG!K:K,MATCH($B558,PUNT_SeasonAVG!$I:$I,0))</f>
        <v>#N/A</v>
      </c>
      <c r="M558" s="5" t="e">
        <f>INDEX(PUNT_SeasonAVG!B:B,MATCH($B558,PUNT_SeasonAVG!$I:$I,0))</f>
        <v>#N/A</v>
      </c>
      <c r="N558" s="5" t="e">
        <f>INDEX(PUNT_L10gamesAVG!B:B,MATCH($B558,PUNT_L10gamesAVG!$I:$I,0))</f>
        <v>#N/A</v>
      </c>
      <c r="O558" s="5" t="e">
        <f>INDEX(PUNT_L5gamesAVG!B:B,MATCH($B558,PUNT_L5gamesAVG!$I:$I,0))</f>
        <v>#N/A</v>
      </c>
    </row>
    <row r="559" spans="1:15" x14ac:dyDescent="0.3">
      <c r="A559">
        <v>5914</v>
      </c>
      <c r="B559" t="s">
        <v>1235</v>
      </c>
      <c r="C559" t="s">
        <v>704</v>
      </c>
      <c r="D559" t="s">
        <v>1236</v>
      </c>
      <c r="E559" t="s">
        <v>322</v>
      </c>
      <c r="F559" t="s">
        <v>862</v>
      </c>
      <c r="G559">
        <v>15</v>
      </c>
      <c r="H559" t="s">
        <v>274</v>
      </c>
      <c r="I559" t="s">
        <v>274</v>
      </c>
      <c r="J559" t="s">
        <v>687</v>
      </c>
      <c r="K559" t="e">
        <f>INDEX(PUNT_SeasonAVG!I:I,MATCH($B559,PUNT_SeasonAVG!$I:$I,0))</f>
        <v>#N/A</v>
      </c>
      <c r="L559" t="e">
        <f>INDEX(PUNT_SeasonAVG!K:K,MATCH($B559,PUNT_SeasonAVG!$I:$I,0))</f>
        <v>#N/A</v>
      </c>
      <c r="M559" s="5" t="e">
        <f>INDEX(PUNT_SeasonAVG!B:B,MATCH($B559,PUNT_SeasonAVG!$I:$I,0))</f>
        <v>#N/A</v>
      </c>
      <c r="N559" s="5" t="e">
        <f>INDEX(PUNT_L10gamesAVG!B:B,MATCH($B559,PUNT_L10gamesAVG!$I:$I,0))</f>
        <v>#N/A</v>
      </c>
      <c r="O559" s="5" t="e">
        <f>INDEX(PUNT_L5gamesAVG!B:B,MATCH($B559,PUNT_L5gamesAVG!$I:$I,0))</f>
        <v>#N/A</v>
      </c>
    </row>
    <row r="560" spans="1:15" x14ac:dyDescent="0.3">
      <c r="A560">
        <v>5915</v>
      </c>
      <c r="B560" t="s">
        <v>1237</v>
      </c>
      <c r="C560" t="s">
        <v>752</v>
      </c>
      <c r="D560" t="s">
        <v>1238</v>
      </c>
      <c r="E560" t="s">
        <v>325</v>
      </c>
      <c r="F560" t="s">
        <v>806</v>
      </c>
      <c r="G560">
        <v>13</v>
      </c>
      <c r="H560" t="s">
        <v>274</v>
      </c>
      <c r="I560" t="s">
        <v>274</v>
      </c>
      <c r="J560" t="s">
        <v>687</v>
      </c>
      <c r="K560" t="e">
        <f>INDEX(PUNT_SeasonAVG!I:I,MATCH($B560,PUNT_SeasonAVG!$I:$I,0))</f>
        <v>#N/A</v>
      </c>
      <c r="L560" t="e">
        <f>INDEX(PUNT_SeasonAVG!K:K,MATCH($B560,PUNT_SeasonAVG!$I:$I,0))</f>
        <v>#N/A</v>
      </c>
      <c r="M560" s="5" t="e">
        <f>INDEX(PUNT_SeasonAVG!B:B,MATCH($B560,PUNT_SeasonAVG!$I:$I,0))</f>
        <v>#N/A</v>
      </c>
      <c r="N560" s="5" t="e">
        <f>INDEX(PUNT_L10gamesAVG!B:B,MATCH($B560,PUNT_L10gamesAVG!$I:$I,0))</f>
        <v>#N/A</v>
      </c>
      <c r="O560" s="5" t="e">
        <f>INDEX(PUNT_L5gamesAVG!B:B,MATCH($B560,PUNT_L5gamesAVG!$I:$I,0))</f>
        <v>#N/A</v>
      </c>
    </row>
    <row r="561" spans="1:15" x14ac:dyDescent="0.3">
      <c r="A561">
        <v>5925</v>
      </c>
      <c r="B561" t="s">
        <v>1240</v>
      </c>
      <c r="C561" t="s">
        <v>732</v>
      </c>
      <c r="D561" t="s">
        <v>1241</v>
      </c>
      <c r="E561" t="s">
        <v>337</v>
      </c>
      <c r="F561" t="s">
        <v>728</v>
      </c>
      <c r="G561">
        <v>3</v>
      </c>
      <c r="H561" t="s">
        <v>274</v>
      </c>
      <c r="I561" t="s">
        <v>274</v>
      </c>
      <c r="J561" t="s">
        <v>687</v>
      </c>
      <c r="K561" t="e">
        <f>INDEX(PUNT_SeasonAVG!I:I,MATCH($B561,PUNT_SeasonAVG!$I:$I,0))</f>
        <v>#N/A</v>
      </c>
      <c r="L561" t="e">
        <f>INDEX(PUNT_SeasonAVG!K:K,MATCH($B561,PUNT_SeasonAVG!$I:$I,0))</f>
        <v>#N/A</v>
      </c>
      <c r="M561" s="5" t="e">
        <f>INDEX(PUNT_SeasonAVG!B:B,MATCH($B561,PUNT_SeasonAVG!$I:$I,0))</f>
        <v>#N/A</v>
      </c>
      <c r="N561" s="5" t="e">
        <f>INDEX(PUNT_L10gamesAVG!B:B,MATCH($B561,PUNT_L10gamesAVG!$I:$I,0))</f>
        <v>#N/A</v>
      </c>
      <c r="O561" s="5" t="e">
        <f>INDEX(PUNT_L5gamesAVG!B:B,MATCH($B561,PUNT_L5gamesAVG!$I:$I,0))</f>
        <v>#N/A</v>
      </c>
    </row>
    <row r="562" spans="1:15" x14ac:dyDescent="0.3">
      <c r="A562">
        <v>5932</v>
      </c>
      <c r="B562" t="s">
        <v>1242</v>
      </c>
      <c r="C562" t="s">
        <v>732</v>
      </c>
      <c r="D562" t="s">
        <v>1243</v>
      </c>
      <c r="E562" t="s">
        <v>322</v>
      </c>
      <c r="F562" t="s">
        <v>862</v>
      </c>
      <c r="G562">
        <v>37</v>
      </c>
      <c r="H562" t="s">
        <v>45</v>
      </c>
      <c r="I562" t="s">
        <v>45</v>
      </c>
      <c r="J562" t="s">
        <v>687</v>
      </c>
      <c r="K562" t="e">
        <f>INDEX(PUNT_SeasonAVG!I:I,MATCH($B562,PUNT_SeasonAVG!$I:$I,0))</f>
        <v>#N/A</v>
      </c>
      <c r="L562" t="e">
        <f>INDEX(PUNT_SeasonAVG!K:K,MATCH($B562,PUNT_SeasonAVG!$I:$I,0))</f>
        <v>#N/A</v>
      </c>
      <c r="M562" s="5" t="e">
        <f>INDEX(PUNT_SeasonAVG!B:B,MATCH($B562,PUNT_SeasonAVG!$I:$I,0))</f>
        <v>#N/A</v>
      </c>
      <c r="N562" s="5" t="e">
        <f>INDEX(PUNT_L10gamesAVG!B:B,MATCH($B562,PUNT_L10gamesAVG!$I:$I,0))</f>
        <v>#N/A</v>
      </c>
      <c r="O562" s="5" t="e">
        <f>INDEX(PUNT_L5gamesAVG!B:B,MATCH($B562,PUNT_L5gamesAVG!$I:$I,0))</f>
        <v>#N/A</v>
      </c>
    </row>
    <row r="563" spans="1:15" x14ac:dyDescent="0.3">
      <c r="A563">
        <v>5944</v>
      </c>
      <c r="B563" t="s">
        <v>1244</v>
      </c>
      <c r="C563" t="s">
        <v>747</v>
      </c>
      <c r="D563" t="s">
        <v>1245</v>
      </c>
      <c r="E563" t="s">
        <v>317</v>
      </c>
      <c r="F563" t="s">
        <v>42</v>
      </c>
      <c r="G563">
        <v>76</v>
      </c>
      <c r="H563" t="s">
        <v>274</v>
      </c>
      <c r="I563" t="s">
        <v>274</v>
      </c>
      <c r="J563" t="s">
        <v>687</v>
      </c>
      <c r="K563" t="e">
        <f>INDEX(PUNT_SeasonAVG!I:I,MATCH($B563,PUNT_SeasonAVG!$I:$I,0))</f>
        <v>#N/A</v>
      </c>
      <c r="L563" t="e">
        <f>INDEX(PUNT_SeasonAVG!K:K,MATCH($B563,PUNT_SeasonAVG!$I:$I,0))</f>
        <v>#N/A</v>
      </c>
      <c r="M563" s="5" t="e">
        <f>INDEX(PUNT_SeasonAVG!B:B,MATCH($B563,PUNT_SeasonAVG!$I:$I,0))</f>
        <v>#N/A</v>
      </c>
      <c r="N563" s="5" t="e">
        <f>INDEX(PUNT_L10gamesAVG!B:B,MATCH($B563,PUNT_L10gamesAVG!$I:$I,0))</f>
        <v>#N/A</v>
      </c>
      <c r="O563" s="5" t="e">
        <f>INDEX(PUNT_L5gamesAVG!B:B,MATCH($B563,PUNT_L5gamesAVG!$I:$I,0))</f>
        <v>#N/A</v>
      </c>
    </row>
    <row r="564" spans="1:15" x14ac:dyDescent="0.3">
      <c r="A564">
        <v>5947</v>
      </c>
      <c r="B564" t="s">
        <v>1246</v>
      </c>
      <c r="C564" t="s">
        <v>692</v>
      </c>
      <c r="D564" t="s">
        <v>1247</v>
      </c>
      <c r="E564" t="s">
        <v>352</v>
      </c>
      <c r="F564" t="s">
        <v>685</v>
      </c>
      <c r="G564">
        <v>6</v>
      </c>
      <c r="H564" t="s">
        <v>274</v>
      </c>
      <c r="I564" t="s">
        <v>274</v>
      </c>
      <c r="J564" t="s">
        <v>687</v>
      </c>
      <c r="K564" t="e">
        <f>INDEX(PUNT_SeasonAVG!I:I,MATCH($B564,PUNT_SeasonAVG!$I:$I,0))</f>
        <v>#N/A</v>
      </c>
      <c r="L564" t="e">
        <f>INDEX(PUNT_SeasonAVG!K:K,MATCH($B564,PUNT_SeasonAVG!$I:$I,0))</f>
        <v>#N/A</v>
      </c>
      <c r="M564" s="5" t="e">
        <f>INDEX(PUNT_SeasonAVG!B:B,MATCH($B564,PUNT_SeasonAVG!$I:$I,0))</f>
        <v>#N/A</v>
      </c>
      <c r="N564" s="5" t="e">
        <f>INDEX(PUNT_L10gamesAVG!B:B,MATCH($B564,PUNT_L10gamesAVG!$I:$I,0))</f>
        <v>#N/A</v>
      </c>
      <c r="O564" s="5" t="e">
        <f>INDEX(PUNT_L5gamesAVG!B:B,MATCH($B564,PUNT_L5gamesAVG!$I:$I,0))</f>
        <v>#N/A</v>
      </c>
    </row>
    <row r="565" spans="1:15" x14ac:dyDescent="0.3">
      <c r="A565">
        <v>5951</v>
      </c>
      <c r="B565" t="s">
        <v>1248</v>
      </c>
      <c r="C565" t="s">
        <v>742</v>
      </c>
      <c r="D565" t="s">
        <v>1249</v>
      </c>
      <c r="E565" t="s">
        <v>344</v>
      </c>
      <c r="F565" t="s">
        <v>98</v>
      </c>
      <c r="G565">
        <v>15</v>
      </c>
      <c r="H565" t="s">
        <v>275</v>
      </c>
      <c r="I565" t="s">
        <v>275</v>
      </c>
      <c r="J565" t="s">
        <v>687</v>
      </c>
      <c r="K565" t="e">
        <f>INDEX(PUNT_SeasonAVG!I:I,MATCH($B565,PUNT_SeasonAVG!$I:$I,0))</f>
        <v>#N/A</v>
      </c>
      <c r="L565" t="e">
        <f>INDEX(PUNT_SeasonAVG!K:K,MATCH($B565,PUNT_SeasonAVG!$I:$I,0))</f>
        <v>#N/A</v>
      </c>
      <c r="M565" s="5" t="e">
        <f>INDEX(PUNT_SeasonAVG!B:B,MATCH($B565,PUNT_SeasonAVG!$I:$I,0))</f>
        <v>#N/A</v>
      </c>
      <c r="N565" s="5" t="e">
        <f>INDEX(PUNT_L10gamesAVG!B:B,MATCH($B565,PUNT_L10gamesAVG!$I:$I,0))</f>
        <v>#N/A</v>
      </c>
      <c r="O565" s="5" t="e">
        <f>INDEX(PUNT_L5gamesAVG!B:B,MATCH($B565,PUNT_L5gamesAVG!$I:$I,0))</f>
        <v>#N/A</v>
      </c>
    </row>
    <row r="566" spans="1:15" x14ac:dyDescent="0.3">
      <c r="A566">
        <v>5952</v>
      </c>
      <c r="B566" t="s">
        <v>1250</v>
      </c>
      <c r="C566" t="s">
        <v>689</v>
      </c>
      <c r="D566" t="s">
        <v>1251</v>
      </c>
      <c r="E566" t="s">
        <v>314</v>
      </c>
      <c r="F566" t="s">
        <v>770</v>
      </c>
      <c r="G566">
        <v>5</v>
      </c>
      <c r="H566" t="s">
        <v>274</v>
      </c>
      <c r="I566" t="s">
        <v>274</v>
      </c>
      <c r="J566" t="s">
        <v>687</v>
      </c>
      <c r="K566" t="e">
        <f>INDEX(PUNT_SeasonAVG!I:I,MATCH($B566,PUNT_SeasonAVG!$I:$I,0))</f>
        <v>#N/A</v>
      </c>
      <c r="L566" t="e">
        <f>INDEX(PUNT_SeasonAVG!K:K,MATCH($B566,PUNT_SeasonAVG!$I:$I,0))</f>
        <v>#N/A</v>
      </c>
      <c r="M566" s="5" t="e">
        <f>INDEX(PUNT_SeasonAVG!B:B,MATCH($B566,PUNT_SeasonAVG!$I:$I,0))</f>
        <v>#N/A</v>
      </c>
      <c r="N566" s="5" t="e">
        <f>INDEX(PUNT_L10gamesAVG!B:B,MATCH($B566,PUNT_L10gamesAVG!$I:$I,0))</f>
        <v>#N/A</v>
      </c>
      <c r="O566" s="5" t="e">
        <f>INDEX(PUNT_L5gamesAVG!B:B,MATCH($B566,PUNT_L5gamesAVG!$I:$I,0))</f>
        <v>#N/A</v>
      </c>
    </row>
    <row r="567" spans="1:15" x14ac:dyDescent="0.3">
      <c r="A567">
        <v>5953</v>
      </c>
      <c r="B567" t="s">
        <v>1252</v>
      </c>
      <c r="C567" t="s">
        <v>795</v>
      </c>
      <c r="D567" t="s">
        <v>1253</v>
      </c>
      <c r="E567" t="s">
        <v>322</v>
      </c>
      <c r="F567" t="s">
        <v>862</v>
      </c>
      <c r="G567">
        <v>25</v>
      </c>
      <c r="H567" t="s">
        <v>275</v>
      </c>
      <c r="I567" t="s">
        <v>275</v>
      </c>
      <c r="J567" t="s">
        <v>687</v>
      </c>
      <c r="K567" t="e">
        <f>INDEX(PUNT_SeasonAVG!I:I,MATCH($B567,PUNT_SeasonAVG!$I:$I,0))</f>
        <v>#N/A</v>
      </c>
      <c r="L567" t="e">
        <f>INDEX(PUNT_SeasonAVG!K:K,MATCH($B567,PUNT_SeasonAVG!$I:$I,0))</f>
        <v>#N/A</v>
      </c>
      <c r="M567" s="5" t="e">
        <f>INDEX(PUNT_SeasonAVG!B:B,MATCH($B567,PUNT_SeasonAVG!$I:$I,0))</f>
        <v>#N/A</v>
      </c>
      <c r="N567" s="5" t="e">
        <f>INDEX(PUNT_L10gamesAVG!B:B,MATCH($B567,PUNT_L10gamesAVG!$I:$I,0))</f>
        <v>#N/A</v>
      </c>
      <c r="O567" s="5" t="e">
        <f>INDEX(PUNT_L5gamesAVG!B:B,MATCH($B567,PUNT_L5gamesAVG!$I:$I,0))</f>
        <v>#N/A</v>
      </c>
    </row>
    <row r="568" spans="1:15" x14ac:dyDescent="0.3">
      <c r="A568">
        <v>5954</v>
      </c>
      <c r="B568" t="s">
        <v>1254</v>
      </c>
      <c r="C568" t="s">
        <v>689</v>
      </c>
      <c r="D568" t="s">
        <v>880</v>
      </c>
      <c r="E568" t="s">
        <v>355</v>
      </c>
      <c r="F568" t="s">
        <v>716</v>
      </c>
      <c r="G568">
        <v>30</v>
      </c>
      <c r="H568" t="s">
        <v>274</v>
      </c>
      <c r="I568" t="s">
        <v>274</v>
      </c>
      <c r="J568" t="s">
        <v>687</v>
      </c>
      <c r="K568" t="e">
        <f>INDEX(PUNT_SeasonAVG!I:I,MATCH($B568,PUNT_SeasonAVG!$I:$I,0))</f>
        <v>#N/A</v>
      </c>
      <c r="L568" t="e">
        <f>INDEX(PUNT_SeasonAVG!K:K,MATCH($B568,PUNT_SeasonAVG!$I:$I,0))</f>
        <v>#N/A</v>
      </c>
      <c r="M568" s="5" t="e">
        <f>INDEX(PUNT_SeasonAVG!B:B,MATCH($B568,PUNT_SeasonAVG!$I:$I,0))</f>
        <v>#N/A</v>
      </c>
      <c r="N568" s="5" t="e">
        <f>INDEX(PUNT_L10gamesAVG!B:B,MATCH($B568,PUNT_L10gamesAVG!$I:$I,0))</f>
        <v>#N/A</v>
      </c>
      <c r="O568" s="5" t="e">
        <f>INDEX(PUNT_L5gamesAVG!B:B,MATCH($B568,PUNT_L5gamesAVG!$I:$I,0))</f>
        <v>#N/A</v>
      </c>
    </row>
    <row r="569" spans="1:15" x14ac:dyDescent="0.3">
      <c r="A569">
        <v>5956</v>
      </c>
      <c r="B569" t="s">
        <v>1255</v>
      </c>
      <c r="C569" t="s">
        <v>732</v>
      </c>
      <c r="D569" t="s">
        <v>1067</v>
      </c>
      <c r="E569" t="s">
        <v>317</v>
      </c>
      <c r="F569" t="s">
        <v>42</v>
      </c>
      <c r="G569">
        <v>20</v>
      </c>
      <c r="H569" t="s">
        <v>274</v>
      </c>
      <c r="I569" t="s">
        <v>274</v>
      </c>
      <c r="J569" t="s">
        <v>687</v>
      </c>
      <c r="K569" t="e">
        <f>INDEX(PUNT_SeasonAVG!I:I,MATCH($B569,PUNT_SeasonAVG!$I:$I,0))</f>
        <v>#N/A</v>
      </c>
      <c r="L569" t="e">
        <f>INDEX(PUNT_SeasonAVG!K:K,MATCH($B569,PUNT_SeasonAVG!$I:$I,0))</f>
        <v>#N/A</v>
      </c>
      <c r="M569" s="5" t="e">
        <f>INDEX(PUNT_SeasonAVG!B:B,MATCH($B569,PUNT_SeasonAVG!$I:$I,0))</f>
        <v>#N/A</v>
      </c>
      <c r="N569" s="5" t="e">
        <f>INDEX(PUNT_L10gamesAVG!B:B,MATCH($B569,PUNT_L10gamesAVG!$I:$I,0))</f>
        <v>#N/A</v>
      </c>
      <c r="O569" s="5" t="e">
        <f>INDEX(PUNT_L5gamesAVG!B:B,MATCH($B569,PUNT_L5gamesAVG!$I:$I,0))</f>
        <v>#N/A</v>
      </c>
    </row>
    <row r="570" spans="1:15" x14ac:dyDescent="0.3">
      <c r="A570">
        <v>6026</v>
      </c>
      <c r="B570" t="s">
        <v>1266</v>
      </c>
      <c r="C570" t="s">
        <v>692</v>
      </c>
      <c r="D570" t="s">
        <v>999</v>
      </c>
      <c r="E570" t="s">
        <v>338</v>
      </c>
      <c r="F570" t="s">
        <v>754</v>
      </c>
      <c r="G570">
        <v>6</v>
      </c>
      <c r="H570" t="s">
        <v>686</v>
      </c>
      <c r="I570" t="s">
        <v>274</v>
      </c>
      <c r="J570" t="s">
        <v>687</v>
      </c>
      <c r="K570" t="e">
        <f>INDEX(PUNT_SeasonAVG!I:I,MATCH($B570,PUNT_SeasonAVG!$I:$I,0))</f>
        <v>#N/A</v>
      </c>
      <c r="L570" t="e">
        <f>INDEX(PUNT_SeasonAVG!K:K,MATCH($B570,PUNT_SeasonAVG!$I:$I,0))</f>
        <v>#N/A</v>
      </c>
      <c r="M570" s="5" t="e">
        <f>INDEX(PUNT_SeasonAVG!B:B,MATCH($B570,PUNT_SeasonAVG!$I:$I,0))</f>
        <v>#N/A</v>
      </c>
      <c r="N570" s="5" t="e">
        <f>INDEX(PUNT_L10gamesAVG!B:B,MATCH($B570,PUNT_L10gamesAVG!$I:$I,0))</f>
        <v>#N/A</v>
      </c>
      <c r="O570" s="5" t="e">
        <f>INDEX(PUNT_L5gamesAVG!B:B,MATCH($B570,PUNT_L5gamesAVG!$I:$I,0))</f>
        <v>#N/A</v>
      </c>
    </row>
    <row r="571" spans="1:15" x14ac:dyDescent="0.3">
      <c r="A571">
        <v>6027</v>
      </c>
      <c r="B571" t="s">
        <v>1267</v>
      </c>
      <c r="C571" t="s">
        <v>712</v>
      </c>
      <c r="D571" t="s">
        <v>736</v>
      </c>
      <c r="E571" t="s">
        <v>334</v>
      </c>
      <c r="F571" t="s">
        <v>760</v>
      </c>
      <c r="G571">
        <v>8</v>
      </c>
      <c r="H571" t="s">
        <v>274</v>
      </c>
      <c r="I571" t="s">
        <v>274</v>
      </c>
      <c r="J571" t="s">
        <v>687</v>
      </c>
      <c r="K571" t="e">
        <f>INDEX(PUNT_SeasonAVG!I:I,MATCH($B571,PUNT_SeasonAVG!$I:$I,0))</f>
        <v>#N/A</v>
      </c>
      <c r="L571" t="e">
        <f>INDEX(PUNT_SeasonAVG!K:K,MATCH($B571,PUNT_SeasonAVG!$I:$I,0))</f>
        <v>#N/A</v>
      </c>
      <c r="M571" s="5" t="e">
        <f>INDEX(PUNT_SeasonAVG!B:B,MATCH($B571,PUNT_SeasonAVG!$I:$I,0))</f>
        <v>#N/A</v>
      </c>
      <c r="N571" s="5" t="e">
        <f>INDEX(PUNT_L10gamesAVG!B:B,MATCH($B571,PUNT_L10gamesAVG!$I:$I,0))</f>
        <v>#N/A</v>
      </c>
      <c r="O571" s="5" t="e">
        <f>INDEX(PUNT_L5gamesAVG!B:B,MATCH($B571,PUNT_L5gamesAVG!$I:$I,0))</f>
        <v>#N/A</v>
      </c>
    </row>
    <row r="572" spans="1:15" x14ac:dyDescent="0.3">
      <c r="A572">
        <v>6039</v>
      </c>
      <c r="B572" t="s">
        <v>1276</v>
      </c>
      <c r="C572" t="s">
        <v>689</v>
      </c>
      <c r="D572" t="s">
        <v>1277</v>
      </c>
      <c r="E572" t="s">
        <v>357</v>
      </c>
      <c r="F572" t="s">
        <v>725</v>
      </c>
      <c r="G572">
        <v>10</v>
      </c>
      <c r="H572" t="s">
        <v>274</v>
      </c>
      <c r="I572" t="s">
        <v>274</v>
      </c>
      <c r="J572" t="s">
        <v>687</v>
      </c>
      <c r="K572" t="e">
        <f>INDEX(PUNT_SeasonAVG!I:I,MATCH($B572,PUNT_SeasonAVG!$I:$I,0))</f>
        <v>#N/A</v>
      </c>
      <c r="L572" t="e">
        <f>INDEX(PUNT_SeasonAVG!K:K,MATCH($B572,PUNT_SeasonAVG!$I:$I,0))</f>
        <v>#N/A</v>
      </c>
      <c r="M572" s="5" t="e">
        <f>INDEX(PUNT_SeasonAVG!B:B,MATCH($B572,PUNT_SeasonAVG!$I:$I,0))</f>
        <v>#N/A</v>
      </c>
      <c r="N572" s="5" t="e">
        <f>INDEX(PUNT_L10gamesAVG!B:B,MATCH($B572,PUNT_L10gamesAVG!$I:$I,0))</f>
        <v>#N/A</v>
      </c>
      <c r="O572" s="5" t="e">
        <f>INDEX(PUNT_L5gamesAVG!B:B,MATCH($B572,PUNT_L5gamesAVG!$I:$I,0))</f>
        <v>#N/A</v>
      </c>
    </row>
    <row r="573" spans="1:15" x14ac:dyDescent="0.3">
      <c r="A573">
        <v>6053</v>
      </c>
      <c r="B573" t="s">
        <v>1286</v>
      </c>
      <c r="C573" t="s">
        <v>807</v>
      </c>
      <c r="D573" t="s">
        <v>1287</v>
      </c>
      <c r="E573" t="s">
        <v>323</v>
      </c>
      <c r="F573" t="s">
        <v>702</v>
      </c>
      <c r="G573">
        <v>6</v>
      </c>
      <c r="H573" t="s">
        <v>274</v>
      </c>
      <c r="I573" t="s">
        <v>274</v>
      </c>
      <c r="J573" t="s">
        <v>687</v>
      </c>
      <c r="K573" t="e">
        <f>INDEX(PUNT_SeasonAVG!I:I,MATCH($B573,PUNT_SeasonAVG!$I:$I,0))</f>
        <v>#N/A</v>
      </c>
      <c r="L573" t="e">
        <f>INDEX(PUNT_SeasonAVG!K:K,MATCH($B573,PUNT_SeasonAVG!$I:$I,0))</f>
        <v>#N/A</v>
      </c>
      <c r="M573" s="5" t="e">
        <f>INDEX(PUNT_SeasonAVG!B:B,MATCH($B573,PUNT_SeasonAVG!$I:$I,0))</f>
        <v>#N/A</v>
      </c>
      <c r="N573" s="5" t="e">
        <f>INDEX(PUNT_L10gamesAVG!B:B,MATCH($B573,PUNT_L10gamesAVG!$I:$I,0))</f>
        <v>#N/A</v>
      </c>
      <c r="O573" s="5" t="e">
        <f>INDEX(PUNT_L5gamesAVG!B:B,MATCH($B573,PUNT_L5gamesAVG!$I:$I,0))</f>
        <v>#N/A</v>
      </c>
    </row>
    <row r="574" spans="1:15" x14ac:dyDescent="0.3">
      <c r="A574">
        <v>6055</v>
      </c>
      <c r="B574" t="s">
        <v>1288</v>
      </c>
      <c r="C574" t="s">
        <v>752</v>
      </c>
      <c r="D574" t="s">
        <v>1289</v>
      </c>
      <c r="E574" t="s">
        <v>338</v>
      </c>
      <c r="F574" t="s">
        <v>754</v>
      </c>
      <c r="G574">
        <v>10</v>
      </c>
      <c r="H574" t="s">
        <v>274</v>
      </c>
      <c r="I574" t="s">
        <v>274</v>
      </c>
      <c r="J574" t="s">
        <v>687</v>
      </c>
      <c r="K574" t="e">
        <f>INDEX(PUNT_SeasonAVG!I:I,MATCH($B574,PUNT_SeasonAVG!$I:$I,0))</f>
        <v>#N/A</v>
      </c>
      <c r="L574" t="e">
        <f>INDEX(PUNT_SeasonAVG!K:K,MATCH($B574,PUNT_SeasonAVG!$I:$I,0))</f>
        <v>#N/A</v>
      </c>
      <c r="M574" s="5" t="e">
        <f>INDEX(PUNT_SeasonAVG!B:B,MATCH($B574,PUNT_SeasonAVG!$I:$I,0))</f>
        <v>#N/A</v>
      </c>
      <c r="N574" s="5" t="e">
        <f>INDEX(PUNT_L10gamesAVG!B:B,MATCH($B574,PUNT_L10gamesAVG!$I:$I,0))</f>
        <v>#N/A</v>
      </c>
      <c r="O574" s="5" t="e">
        <f>INDEX(PUNT_L5gamesAVG!B:B,MATCH($B574,PUNT_L5gamesAVG!$I:$I,0))</f>
        <v>#N/A</v>
      </c>
    </row>
    <row r="575" spans="1:15" x14ac:dyDescent="0.3">
      <c r="A575">
        <v>6058</v>
      </c>
      <c r="B575" t="s">
        <v>1291</v>
      </c>
      <c r="C575" t="s">
        <v>723</v>
      </c>
      <c r="D575" t="s">
        <v>1292</v>
      </c>
      <c r="E575" t="s">
        <v>323</v>
      </c>
      <c r="F575" t="s">
        <v>702</v>
      </c>
      <c r="G575">
        <v>19</v>
      </c>
      <c r="H575" t="s">
        <v>274</v>
      </c>
      <c r="I575" t="s">
        <v>274</v>
      </c>
      <c r="J575" t="s">
        <v>687</v>
      </c>
      <c r="K575" t="e">
        <f>INDEX(PUNT_SeasonAVG!I:I,MATCH($B575,PUNT_SeasonAVG!$I:$I,0))</f>
        <v>#N/A</v>
      </c>
      <c r="L575" t="e">
        <f>INDEX(PUNT_SeasonAVG!K:K,MATCH($B575,PUNT_SeasonAVG!$I:$I,0))</f>
        <v>#N/A</v>
      </c>
      <c r="M575" s="5" t="e">
        <f>INDEX(PUNT_SeasonAVG!B:B,MATCH($B575,PUNT_SeasonAVG!$I:$I,0))</f>
        <v>#N/A</v>
      </c>
      <c r="N575" s="5" t="e">
        <f>INDEX(PUNT_L10gamesAVG!B:B,MATCH($B575,PUNT_L10gamesAVG!$I:$I,0))</f>
        <v>#N/A</v>
      </c>
      <c r="O575" s="5" t="e">
        <f>INDEX(PUNT_L5gamesAVG!B:B,MATCH($B575,PUNT_L5gamesAVG!$I:$I,0))</f>
        <v>#N/A</v>
      </c>
    </row>
    <row r="576" spans="1:15" x14ac:dyDescent="0.3">
      <c r="A576">
        <v>6062</v>
      </c>
      <c r="B576" t="s">
        <v>1295</v>
      </c>
      <c r="C576" t="s">
        <v>692</v>
      </c>
      <c r="D576" t="s">
        <v>1296</v>
      </c>
      <c r="E576" t="s">
        <v>314</v>
      </c>
      <c r="F576" t="s">
        <v>770</v>
      </c>
      <c r="G576">
        <v>1</v>
      </c>
      <c r="H576" t="s">
        <v>274</v>
      </c>
      <c r="I576" t="s">
        <v>274</v>
      </c>
      <c r="J576" t="s">
        <v>687</v>
      </c>
      <c r="K576" t="e">
        <f>INDEX(PUNT_SeasonAVG!I:I,MATCH($B576,PUNT_SeasonAVG!$I:$I,0))</f>
        <v>#N/A</v>
      </c>
      <c r="L576" t="e">
        <f>INDEX(PUNT_SeasonAVG!K:K,MATCH($B576,PUNT_SeasonAVG!$I:$I,0))</f>
        <v>#N/A</v>
      </c>
      <c r="M576" s="5" t="e">
        <f>INDEX(PUNT_SeasonAVG!B:B,MATCH($B576,PUNT_SeasonAVG!$I:$I,0))</f>
        <v>#N/A</v>
      </c>
      <c r="N576" s="5" t="e">
        <f>INDEX(PUNT_L10gamesAVG!B:B,MATCH($B576,PUNT_L10gamesAVG!$I:$I,0))</f>
        <v>#N/A</v>
      </c>
      <c r="O576" s="5" t="e">
        <f>INDEX(PUNT_L5gamesAVG!B:B,MATCH($B576,PUNT_L5gamesAVG!$I:$I,0))</f>
        <v>#N/A</v>
      </c>
    </row>
    <row r="577" spans="1:15" x14ac:dyDescent="0.3">
      <c r="A577">
        <v>6063</v>
      </c>
      <c r="B577" t="s">
        <v>1297</v>
      </c>
      <c r="C577" t="s">
        <v>683</v>
      </c>
      <c r="D577" t="s">
        <v>1298</v>
      </c>
      <c r="E577" t="s">
        <v>354</v>
      </c>
      <c r="F577" t="s">
        <v>694</v>
      </c>
      <c r="G577">
        <v>12</v>
      </c>
      <c r="H577" t="s">
        <v>275</v>
      </c>
      <c r="I577" t="s">
        <v>275</v>
      </c>
      <c r="J577" t="s">
        <v>687</v>
      </c>
      <c r="K577" t="e">
        <f>INDEX(PUNT_SeasonAVG!I:I,MATCH($B577,PUNT_SeasonAVG!$I:$I,0))</f>
        <v>#N/A</v>
      </c>
      <c r="L577" t="e">
        <f>INDEX(PUNT_SeasonAVG!K:K,MATCH($B577,PUNT_SeasonAVG!$I:$I,0))</f>
        <v>#N/A</v>
      </c>
      <c r="M577" s="5" t="e">
        <f>INDEX(PUNT_SeasonAVG!B:B,MATCH($B577,PUNT_SeasonAVG!$I:$I,0))</f>
        <v>#N/A</v>
      </c>
      <c r="N577" s="5" t="e">
        <f>INDEX(PUNT_L10gamesAVG!B:B,MATCH($B577,PUNT_L10gamesAVG!$I:$I,0))</f>
        <v>#N/A</v>
      </c>
      <c r="O577" s="5" t="e">
        <f>INDEX(PUNT_L5gamesAVG!B:B,MATCH($B577,PUNT_L5gamesAVG!$I:$I,0))</f>
        <v>#N/A</v>
      </c>
    </row>
    <row r="578" spans="1:15" x14ac:dyDescent="0.3">
      <c r="A578">
        <v>6066</v>
      </c>
      <c r="B578" t="s">
        <v>1301</v>
      </c>
      <c r="C578" t="s">
        <v>732</v>
      </c>
      <c r="D578" t="s">
        <v>1302</v>
      </c>
      <c r="E578" t="s">
        <v>319</v>
      </c>
      <c r="F578" t="s">
        <v>744</v>
      </c>
      <c r="G578">
        <v>6</v>
      </c>
      <c r="H578" t="s">
        <v>275</v>
      </c>
      <c r="I578" t="s">
        <v>275</v>
      </c>
      <c r="J578" t="s">
        <v>687</v>
      </c>
      <c r="K578" t="e">
        <f>INDEX(PUNT_SeasonAVG!I:I,MATCH($B578,PUNT_SeasonAVG!$I:$I,0))</f>
        <v>#N/A</v>
      </c>
      <c r="L578" t="e">
        <f>INDEX(PUNT_SeasonAVG!K:K,MATCH($B578,PUNT_SeasonAVG!$I:$I,0))</f>
        <v>#N/A</v>
      </c>
      <c r="M578" s="5" t="e">
        <f>INDEX(PUNT_SeasonAVG!B:B,MATCH($B578,PUNT_SeasonAVG!$I:$I,0))</f>
        <v>#N/A</v>
      </c>
      <c r="N578" s="5" t="e">
        <f>INDEX(PUNT_L10gamesAVG!B:B,MATCH($B578,PUNT_L10gamesAVG!$I:$I,0))</f>
        <v>#N/A</v>
      </c>
      <c r="O578" s="5" t="e">
        <f>INDEX(PUNT_L5gamesAVG!B:B,MATCH($B578,PUNT_L5gamesAVG!$I:$I,0))</f>
        <v>#N/A</v>
      </c>
    </row>
    <row r="579" spans="1:15" x14ac:dyDescent="0.3">
      <c r="A579">
        <v>6067</v>
      </c>
      <c r="B579" t="s">
        <v>1303</v>
      </c>
      <c r="C579" t="s">
        <v>747</v>
      </c>
      <c r="D579" t="s">
        <v>1304</v>
      </c>
      <c r="E579" t="s">
        <v>354</v>
      </c>
      <c r="F579" t="s">
        <v>694</v>
      </c>
      <c r="G579">
        <v>26</v>
      </c>
      <c r="H579" t="s">
        <v>275</v>
      </c>
      <c r="I579" t="s">
        <v>275</v>
      </c>
      <c r="J579" t="s">
        <v>687</v>
      </c>
      <c r="K579" t="e">
        <f>INDEX(PUNT_SeasonAVG!I:I,MATCH($B579,PUNT_SeasonAVG!$I:$I,0))</f>
        <v>#N/A</v>
      </c>
      <c r="L579" t="e">
        <f>INDEX(PUNT_SeasonAVG!K:K,MATCH($B579,PUNT_SeasonAVG!$I:$I,0))</f>
        <v>#N/A</v>
      </c>
      <c r="M579" s="5" t="e">
        <f>INDEX(PUNT_SeasonAVG!B:B,MATCH($B579,PUNT_SeasonAVG!$I:$I,0))</f>
        <v>#N/A</v>
      </c>
      <c r="N579" s="5" t="e">
        <f>INDEX(PUNT_L10gamesAVG!B:B,MATCH($B579,PUNT_L10gamesAVG!$I:$I,0))</f>
        <v>#N/A</v>
      </c>
      <c r="O579" s="5" t="e">
        <f>INDEX(PUNT_L5gamesAVG!B:B,MATCH($B579,PUNT_L5gamesAVG!$I:$I,0))</f>
        <v>#N/A</v>
      </c>
    </row>
    <row r="580" spans="1:15" x14ac:dyDescent="0.3">
      <c r="A580">
        <v>6068</v>
      </c>
      <c r="B580" t="s">
        <v>1305</v>
      </c>
      <c r="C580" t="s">
        <v>714</v>
      </c>
      <c r="D580" t="s">
        <v>1306</v>
      </c>
      <c r="E580" t="s">
        <v>344</v>
      </c>
      <c r="F580" t="s">
        <v>98</v>
      </c>
      <c r="G580">
        <v>37</v>
      </c>
      <c r="H580" t="s">
        <v>275</v>
      </c>
      <c r="I580" t="s">
        <v>275</v>
      </c>
      <c r="J580" t="s">
        <v>687</v>
      </c>
      <c r="K580" t="e">
        <f>INDEX(PUNT_SeasonAVG!I:I,MATCH($B580,PUNT_SeasonAVG!$I:$I,0))</f>
        <v>#N/A</v>
      </c>
      <c r="L580" t="e">
        <f>INDEX(PUNT_SeasonAVG!K:K,MATCH($B580,PUNT_SeasonAVG!$I:$I,0))</f>
        <v>#N/A</v>
      </c>
      <c r="M580" s="5" t="e">
        <f>INDEX(PUNT_SeasonAVG!B:B,MATCH($B580,PUNT_SeasonAVG!$I:$I,0))</f>
        <v>#N/A</v>
      </c>
      <c r="N580" s="5" t="e">
        <f>INDEX(PUNT_L10gamesAVG!B:B,MATCH($B580,PUNT_L10gamesAVG!$I:$I,0))</f>
        <v>#N/A</v>
      </c>
      <c r="O580" s="5" t="e">
        <f>INDEX(PUNT_L5gamesAVG!B:B,MATCH($B580,PUNT_L5gamesAVG!$I:$I,0))</f>
        <v>#N/A</v>
      </c>
    </row>
    <row r="581" spans="1:15" x14ac:dyDescent="0.3">
      <c r="A581">
        <v>6069</v>
      </c>
      <c r="B581" t="s">
        <v>1307</v>
      </c>
      <c r="C581" t="s">
        <v>692</v>
      </c>
      <c r="D581" t="s">
        <v>1308</v>
      </c>
      <c r="E581" t="s">
        <v>319</v>
      </c>
      <c r="F581" t="s">
        <v>744</v>
      </c>
      <c r="G581">
        <v>54</v>
      </c>
      <c r="H581" t="s">
        <v>45</v>
      </c>
      <c r="I581" t="s">
        <v>45</v>
      </c>
      <c r="J581" t="s">
        <v>687</v>
      </c>
      <c r="K581" t="e">
        <f>INDEX(PUNT_SeasonAVG!I:I,MATCH($B581,PUNT_SeasonAVG!$I:$I,0))</f>
        <v>#N/A</v>
      </c>
      <c r="L581" t="e">
        <f>INDEX(PUNT_SeasonAVG!K:K,MATCH($B581,PUNT_SeasonAVG!$I:$I,0))</f>
        <v>#N/A</v>
      </c>
      <c r="M581" s="5" t="e">
        <f>INDEX(PUNT_SeasonAVG!B:B,MATCH($B581,PUNT_SeasonAVG!$I:$I,0))</f>
        <v>#N/A</v>
      </c>
      <c r="N581" s="5" t="e">
        <f>INDEX(PUNT_L10gamesAVG!B:B,MATCH($B581,PUNT_L10gamesAVG!$I:$I,0))</f>
        <v>#N/A</v>
      </c>
      <c r="O581" s="5" t="e">
        <f>INDEX(PUNT_L5gamesAVG!B:B,MATCH($B581,PUNT_L5gamesAVG!$I:$I,0))</f>
        <v>#N/A</v>
      </c>
    </row>
    <row r="582" spans="1:15" x14ac:dyDescent="0.3">
      <c r="A582">
        <v>6070</v>
      </c>
      <c r="B582" t="s">
        <v>1309</v>
      </c>
      <c r="C582" t="s">
        <v>274</v>
      </c>
      <c r="D582" t="s">
        <v>1310</v>
      </c>
      <c r="E582" t="s">
        <v>346</v>
      </c>
      <c r="F582" t="s">
        <v>691</v>
      </c>
      <c r="G582">
        <v>8</v>
      </c>
      <c r="H582" t="s">
        <v>274</v>
      </c>
      <c r="I582" t="s">
        <v>274</v>
      </c>
      <c r="J582" t="s">
        <v>687</v>
      </c>
      <c r="K582" t="e">
        <f>INDEX(PUNT_SeasonAVG!I:I,MATCH($B582,PUNT_SeasonAVG!$I:$I,0))</f>
        <v>#N/A</v>
      </c>
      <c r="L582" t="e">
        <f>INDEX(PUNT_SeasonAVG!K:K,MATCH($B582,PUNT_SeasonAVG!$I:$I,0))</f>
        <v>#N/A</v>
      </c>
      <c r="M582" s="5" t="e">
        <f>INDEX(PUNT_SeasonAVG!B:B,MATCH($B582,PUNT_SeasonAVG!$I:$I,0))</f>
        <v>#N/A</v>
      </c>
      <c r="N582" s="5" t="e">
        <f>INDEX(PUNT_L10gamesAVG!B:B,MATCH($B582,PUNT_L10gamesAVG!$I:$I,0))</f>
        <v>#N/A</v>
      </c>
      <c r="O582" s="5" t="e">
        <f>INDEX(PUNT_L5gamesAVG!B:B,MATCH($B582,PUNT_L5gamesAVG!$I:$I,0))</f>
        <v>#N/A</v>
      </c>
    </row>
    <row r="583" spans="1:15" x14ac:dyDescent="0.3">
      <c r="A583">
        <v>6074</v>
      </c>
      <c r="B583" t="s">
        <v>1312</v>
      </c>
      <c r="C583" t="s">
        <v>747</v>
      </c>
      <c r="D583" t="s">
        <v>1313</v>
      </c>
      <c r="E583" t="s">
        <v>320</v>
      </c>
      <c r="F583" t="s">
        <v>710</v>
      </c>
      <c r="G583">
        <v>20</v>
      </c>
      <c r="H583" t="s">
        <v>274</v>
      </c>
      <c r="I583" t="s">
        <v>274</v>
      </c>
      <c r="J583" t="s">
        <v>687</v>
      </c>
      <c r="K583" t="e">
        <f>INDEX(PUNT_SeasonAVG!I:I,MATCH($B583,PUNT_SeasonAVG!$I:$I,0))</f>
        <v>#N/A</v>
      </c>
      <c r="L583" t="e">
        <f>INDEX(PUNT_SeasonAVG!K:K,MATCH($B583,PUNT_SeasonAVG!$I:$I,0))</f>
        <v>#N/A</v>
      </c>
      <c r="M583" s="5" t="e">
        <f>INDEX(PUNT_SeasonAVG!B:B,MATCH($B583,PUNT_SeasonAVG!$I:$I,0))</f>
        <v>#N/A</v>
      </c>
      <c r="N583" s="5" t="e">
        <f>INDEX(PUNT_L10gamesAVG!B:B,MATCH($B583,PUNT_L10gamesAVG!$I:$I,0))</f>
        <v>#N/A</v>
      </c>
      <c r="O583" s="5" t="e">
        <f>INDEX(PUNT_L5gamesAVG!B:B,MATCH($B583,PUNT_L5gamesAVG!$I:$I,0))</f>
        <v>#N/A</v>
      </c>
    </row>
    <row r="584" spans="1:15" x14ac:dyDescent="0.3">
      <c r="A584">
        <v>6075</v>
      </c>
      <c r="B584" t="s">
        <v>1314</v>
      </c>
      <c r="C584" t="s">
        <v>692</v>
      </c>
      <c r="D584" t="s">
        <v>1315</v>
      </c>
      <c r="E584" t="s">
        <v>354</v>
      </c>
      <c r="F584" t="s">
        <v>694</v>
      </c>
      <c r="G584">
        <v>70</v>
      </c>
      <c r="H584" t="s">
        <v>274</v>
      </c>
      <c r="I584" t="s">
        <v>274</v>
      </c>
      <c r="J584" t="s">
        <v>687</v>
      </c>
      <c r="K584" t="e">
        <f>INDEX(PUNT_SeasonAVG!I:I,MATCH($B584,PUNT_SeasonAVG!$I:$I,0))</f>
        <v>#N/A</v>
      </c>
      <c r="L584" t="e">
        <f>INDEX(PUNT_SeasonAVG!K:K,MATCH($B584,PUNT_SeasonAVG!$I:$I,0))</f>
        <v>#N/A</v>
      </c>
      <c r="M584" s="5" t="e">
        <f>INDEX(PUNT_SeasonAVG!B:B,MATCH($B584,PUNT_SeasonAVG!$I:$I,0))</f>
        <v>#N/A</v>
      </c>
      <c r="N584" s="5" t="e">
        <f>INDEX(PUNT_L10gamesAVG!B:B,MATCH($B584,PUNT_L10gamesAVG!$I:$I,0))</f>
        <v>#N/A</v>
      </c>
      <c r="O584" s="5" t="e">
        <f>INDEX(PUNT_L5gamesAVG!B:B,MATCH($B584,PUNT_L5gamesAVG!$I:$I,0))</f>
        <v>#N/A</v>
      </c>
    </row>
    <row r="585" spans="1:15" x14ac:dyDescent="0.3">
      <c r="A585">
        <v>6077</v>
      </c>
      <c r="B585" t="s">
        <v>1316</v>
      </c>
      <c r="C585" t="s">
        <v>274</v>
      </c>
      <c r="D585" t="s">
        <v>750</v>
      </c>
      <c r="E585" t="s">
        <v>314</v>
      </c>
      <c r="F585" t="s">
        <v>770</v>
      </c>
      <c r="G585">
        <v>33</v>
      </c>
      <c r="H585" t="s">
        <v>274</v>
      </c>
      <c r="I585" t="s">
        <v>274</v>
      </c>
      <c r="J585" t="s">
        <v>687</v>
      </c>
      <c r="K585" t="e">
        <f>INDEX(PUNT_SeasonAVG!I:I,MATCH($B585,PUNT_SeasonAVG!$I:$I,0))</f>
        <v>#N/A</v>
      </c>
      <c r="L585" t="e">
        <f>INDEX(PUNT_SeasonAVG!K:K,MATCH($B585,PUNT_SeasonAVG!$I:$I,0))</f>
        <v>#N/A</v>
      </c>
      <c r="M585" s="5" t="e">
        <f>INDEX(PUNT_SeasonAVG!B:B,MATCH($B585,PUNT_SeasonAVG!$I:$I,0))</f>
        <v>#N/A</v>
      </c>
      <c r="N585" s="5" t="e">
        <f>INDEX(PUNT_L10gamesAVG!B:B,MATCH($B585,PUNT_L10gamesAVG!$I:$I,0))</f>
        <v>#N/A</v>
      </c>
      <c r="O585" s="5" t="e">
        <f>INDEX(PUNT_L5gamesAVG!B:B,MATCH($B585,PUNT_L5gamesAVG!$I:$I,0))</f>
        <v>#N/A</v>
      </c>
    </row>
    <row r="586" spans="1:15" x14ac:dyDescent="0.3">
      <c r="A586">
        <v>6078</v>
      </c>
      <c r="B586" t="s">
        <v>1317</v>
      </c>
      <c r="C586" t="s">
        <v>692</v>
      </c>
      <c r="D586" t="s">
        <v>1318</v>
      </c>
      <c r="E586" t="s">
        <v>758</v>
      </c>
      <c r="F586" t="s">
        <v>35</v>
      </c>
      <c r="G586">
        <v>11</v>
      </c>
      <c r="H586" t="s">
        <v>275</v>
      </c>
      <c r="I586" t="s">
        <v>275</v>
      </c>
      <c r="J586" t="s">
        <v>687</v>
      </c>
      <c r="K586" t="e">
        <f>INDEX(PUNT_SeasonAVG!I:I,MATCH($B586,PUNT_SeasonAVG!$I:$I,0))</f>
        <v>#N/A</v>
      </c>
      <c r="L586" t="e">
        <f>INDEX(PUNT_SeasonAVG!K:K,MATCH($B586,PUNT_SeasonAVG!$I:$I,0))</f>
        <v>#N/A</v>
      </c>
      <c r="M586" s="5" t="e">
        <f>INDEX(PUNT_SeasonAVG!B:B,MATCH($B586,PUNT_SeasonAVG!$I:$I,0))</f>
        <v>#N/A</v>
      </c>
      <c r="N586" s="5" t="e">
        <f>INDEX(PUNT_L10gamesAVG!B:B,MATCH($B586,PUNT_L10gamesAVG!$I:$I,0))</f>
        <v>#N/A</v>
      </c>
      <c r="O586" s="5" t="e">
        <f>INDEX(PUNT_L5gamesAVG!B:B,MATCH($B586,PUNT_L5gamesAVG!$I:$I,0))</f>
        <v>#N/A</v>
      </c>
    </row>
    <row r="587" spans="1:15" x14ac:dyDescent="0.3">
      <c r="A587">
        <v>6079</v>
      </c>
      <c r="B587" t="s">
        <v>1319</v>
      </c>
      <c r="C587" t="s">
        <v>747</v>
      </c>
      <c r="D587" t="s">
        <v>1251</v>
      </c>
      <c r="E587" t="s">
        <v>354</v>
      </c>
      <c r="F587" t="s">
        <v>694</v>
      </c>
      <c r="G587">
        <v>32</v>
      </c>
      <c r="H587" t="s">
        <v>274</v>
      </c>
      <c r="I587" t="s">
        <v>274</v>
      </c>
      <c r="J587" t="s">
        <v>687</v>
      </c>
      <c r="K587" t="e">
        <f>INDEX(PUNT_SeasonAVG!I:I,MATCH($B587,PUNT_SeasonAVG!$I:$I,0))</f>
        <v>#N/A</v>
      </c>
      <c r="L587" t="e">
        <f>INDEX(PUNT_SeasonAVG!K:K,MATCH($B587,PUNT_SeasonAVG!$I:$I,0))</f>
        <v>#N/A</v>
      </c>
      <c r="M587" s="5" t="e">
        <f>INDEX(PUNT_SeasonAVG!B:B,MATCH($B587,PUNT_SeasonAVG!$I:$I,0))</f>
        <v>#N/A</v>
      </c>
      <c r="N587" s="5" t="e">
        <f>INDEX(PUNT_L10gamesAVG!B:B,MATCH($B587,PUNT_L10gamesAVG!$I:$I,0))</f>
        <v>#N/A</v>
      </c>
      <c r="O587" s="5" t="e">
        <f>INDEX(PUNT_L5gamesAVG!B:B,MATCH($B587,PUNT_L5gamesAVG!$I:$I,0))</f>
        <v>#N/A</v>
      </c>
    </row>
    <row r="588" spans="1:15" x14ac:dyDescent="0.3">
      <c r="A588">
        <v>6080</v>
      </c>
      <c r="B588" t="s">
        <v>1320</v>
      </c>
      <c r="C588" t="s">
        <v>720</v>
      </c>
      <c r="D588" t="s">
        <v>1321</v>
      </c>
      <c r="E588" t="s">
        <v>344</v>
      </c>
      <c r="F588" t="s">
        <v>98</v>
      </c>
      <c r="G588">
        <v>44</v>
      </c>
      <c r="H588" t="s">
        <v>274</v>
      </c>
      <c r="I588" t="s">
        <v>274</v>
      </c>
      <c r="J588" t="s">
        <v>687</v>
      </c>
      <c r="K588" t="e">
        <f>INDEX(PUNT_SeasonAVG!I:I,MATCH($B588,PUNT_SeasonAVG!$I:$I,0))</f>
        <v>#N/A</v>
      </c>
      <c r="L588" t="e">
        <f>INDEX(PUNT_SeasonAVG!K:K,MATCH($B588,PUNT_SeasonAVG!$I:$I,0))</f>
        <v>#N/A</v>
      </c>
      <c r="M588" s="5" t="e">
        <f>INDEX(PUNT_SeasonAVG!B:B,MATCH($B588,PUNT_SeasonAVG!$I:$I,0))</f>
        <v>#N/A</v>
      </c>
      <c r="N588" s="5" t="e">
        <f>INDEX(PUNT_L10gamesAVG!B:B,MATCH($B588,PUNT_L10gamesAVG!$I:$I,0))</f>
        <v>#N/A</v>
      </c>
      <c r="O588" s="5" t="e">
        <f>INDEX(PUNT_L5gamesAVG!B:B,MATCH($B588,PUNT_L5gamesAVG!$I:$I,0))</f>
        <v>#N/A</v>
      </c>
    </row>
    <row r="589" spans="1:15" x14ac:dyDescent="0.3">
      <c r="A589">
        <v>6081</v>
      </c>
      <c r="B589" t="s">
        <v>1322</v>
      </c>
      <c r="C589" t="s">
        <v>689</v>
      </c>
      <c r="D589" t="s">
        <v>1323</v>
      </c>
      <c r="E589" t="s">
        <v>313</v>
      </c>
      <c r="F589" t="s">
        <v>774</v>
      </c>
      <c r="G589">
        <v>8</v>
      </c>
      <c r="H589" t="s">
        <v>274</v>
      </c>
      <c r="I589" t="s">
        <v>274</v>
      </c>
      <c r="J589" t="s">
        <v>687</v>
      </c>
      <c r="K589" t="e">
        <f>INDEX(PUNT_SeasonAVG!I:I,MATCH($B589,PUNT_SeasonAVG!$I:$I,0))</f>
        <v>#N/A</v>
      </c>
      <c r="L589" t="e">
        <f>INDEX(PUNT_SeasonAVG!K:K,MATCH($B589,PUNT_SeasonAVG!$I:$I,0))</f>
        <v>#N/A</v>
      </c>
      <c r="M589" s="5" t="e">
        <f>INDEX(PUNT_SeasonAVG!B:B,MATCH($B589,PUNT_SeasonAVG!$I:$I,0))</f>
        <v>#N/A</v>
      </c>
      <c r="N589" s="5" t="e">
        <f>INDEX(PUNT_L10gamesAVG!B:B,MATCH($B589,PUNT_L10gamesAVG!$I:$I,0))</f>
        <v>#N/A</v>
      </c>
      <c r="O589" s="5" t="e">
        <f>INDEX(PUNT_L5gamesAVG!B:B,MATCH($B589,PUNT_L5gamesAVG!$I:$I,0))</f>
        <v>#N/A</v>
      </c>
    </row>
    <row r="590" spans="1:15" x14ac:dyDescent="0.3">
      <c r="A590">
        <v>6082</v>
      </c>
      <c r="B590" t="s">
        <v>1324</v>
      </c>
      <c r="C590" t="s">
        <v>742</v>
      </c>
      <c r="D590" t="s">
        <v>1325</v>
      </c>
      <c r="E590" t="s">
        <v>331</v>
      </c>
      <c r="F590" t="s">
        <v>719</v>
      </c>
      <c r="G590">
        <v>14</v>
      </c>
      <c r="H590" t="s">
        <v>274</v>
      </c>
      <c r="I590" t="s">
        <v>274</v>
      </c>
      <c r="J590" t="s">
        <v>687</v>
      </c>
      <c r="K590" t="e">
        <f>INDEX(PUNT_SeasonAVG!I:I,MATCH($B590,PUNT_SeasonAVG!$I:$I,0))</f>
        <v>#N/A</v>
      </c>
      <c r="L590" t="e">
        <f>INDEX(PUNT_SeasonAVG!K:K,MATCH($B590,PUNT_SeasonAVG!$I:$I,0))</f>
        <v>#N/A</v>
      </c>
      <c r="M590" s="5" t="e">
        <f>INDEX(PUNT_SeasonAVG!B:B,MATCH($B590,PUNT_SeasonAVG!$I:$I,0))</f>
        <v>#N/A</v>
      </c>
      <c r="N590" s="5" t="e">
        <f>INDEX(PUNT_L10gamesAVG!B:B,MATCH($B590,PUNT_L10gamesAVG!$I:$I,0))</f>
        <v>#N/A</v>
      </c>
      <c r="O590" s="5" t="e">
        <f>INDEX(PUNT_L5gamesAVG!B:B,MATCH($B590,PUNT_L5gamesAVG!$I:$I,0))</f>
        <v>#N/A</v>
      </c>
    </row>
    <row r="591" spans="1:15" x14ac:dyDescent="0.3">
      <c r="A591">
        <v>6085</v>
      </c>
      <c r="B591" t="s">
        <v>1328</v>
      </c>
      <c r="C591" t="s">
        <v>807</v>
      </c>
      <c r="D591" t="s">
        <v>1329</v>
      </c>
      <c r="E591" t="s">
        <v>314</v>
      </c>
      <c r="F591" t="s">
        <v>770</v>
      </c>
      <c r="G591">
        <v>12</v>
      </c>
      <c r="H591" t="s">
        <v>45</v>
      </c>
      <c r="I591" t="s">
        <v>45</v>
      </c>
      <c r="J591" t="s">
        <v>687</v>
      </c>
      <c r="K591" t="e">
        <f>INDEX(PUNT_SeasonAVG!I:I,MATCH($B591,PUNT_SeasonAVG!$I:$I,0))</f>
        <v>#N/A</v>
      </c>
      <c r="L591" t="e">
        <f>INDEX(PUNT_SeasonAVG!K:K,MATCH($B591,PUNT_SeasonAVG!$I:$I,0))</f>
        <v>#N/A</v>
      </c>
      <c r="M591" s="5" t="e">
        <f>INDEX(PUNT_SeasonAVG!B:B,MATCH($B591,PUNT_SeasonAVG!$I:$I,0))</f>
        <v>#N/A</v>
      </c>
      <c r="N591" s="5" t="e">
        <f>INDEX(PUNT_L10gamesAVG!B:B,MATCH($B591,PUNT_L10gamesAVG!$I:$I,0))</f>
        <v>#N/A</v>
      </c>
      <c r="O591" s="5" t="e">
        <f>INDEX(PUNT_L5gamesAVG!B:B,MATCH($B591,PUNT_L5gamesAVG!$I:$I,0))</f>
        <v>#N/A</v>
      </c>
    </row>
    <row r="592" spans="1:15" x14ac:dyDescent="0.3">
      <c r="A592">
        <v>6086</v>
      </c>
      <c r="B592" t="s">
        <v>1330</v>
      </c>
      <c r="C592" t="s">
        <v>742</v>
      </c>
      <c r="D592" t="s">
        <v>814</v>
      </c>
      <c r="E592" t="s">
        <v>331</v>
      </c>
      <c r="F592" t="s">
        <v>719</v>
      </c>
      <c r="G592">
        <v>24</v>
      </c>
      <c r="H592" t="s">
        <v>45</v>
      </c>
      <c r="I592" t="s">
        <v>45</v>
      </c>
      <c r="J592" t="s">
        <v>687</v>
      </c>
      <c r="K592" t="e">
        <f>INDEX(PUNT_SeasonAVG!I:I,MATCH($B592,PUNT_SeasonAVG!$I:$I,0))</f>
        <v>#N/A</v>
      </c>
      <c r="L592" t="e">
        <f>INDEX(PUNT_SeasonAVG!K:K,MATCH($B592,PUNT_SeasonAVG!$I:$I,0))</f>
        <v>#N/A</v>
      </c>
      <c r="M592" s="5" t="e">
        <f>INDEX(PUNT_SeasonAVG!B:B,MATCH($B592,PUNT_SeasonAVG!$I:$I,0))</f>
        <v>#N/A</v>
      </c>
      <c r="N592" s="5" t="e">
        <f>INDEX(PUNT_L10gamesAVG!B:B,MATCH($B592,PUNT_L10gamesAVG!$I:$I,0))</f>
        <v>#N/A</v>
      </c>
      <c r="O592" s="5" t="e">
        <f>INDEX(PUNT_L5gamesAVG!B:B,MATCH($B592,PUNT_L5gamesAVG!$I:$I,0))</f>
        <v>#N/A</v>
      </c>
    </row>
    <row r="593" spans="1:15" x14ac:dyDescent="0.3">
      <c r="A593">
        <v>6087</v>
      </c>
      <c r="B593" t="s">
        <v>1331</v>
      </c>
      <c r="C593" t="s">
        <v>752</v>
      </c>
      <c r="D593" t="s">
        <v>1332</v>
      </c>
      <c r="E593" t="s">
        <v>343</v>
      </c>
      <c r="F593" t="s">
        <v>784</v>
      </c>
      <c r="G593">
        <v>84</v>
      </c>
      <c r="H593" t="s">
        <v>45</v>
      </c>
      <c r="I593" t="s">
        <v>45</v>
      </c>
      <c r="J593" t="s">
        <v>687</v>
      </c>
      <c r="K593" t="e">
        <f>INDEX(PUNT_SeasonAVG!I:I,MATCH($B593,PUNT_SeasonAVG!$I:$I,0))</f>
        <v>#N/A</v>
      </c>
      <c r="L593" t="e">
        <f>INDEX(PUNT_SeasonAVG!K:K,MATCH($B593,PUNT_SeasonAVG!$I:$I,0))</f>
        <v>#N/A</v>
      </c>
      <c r="M593" s="5" t="e">
        <f>INDEX(PUNT_SeasonAVG!B:B,MATCH($B593,PUNT_SeasonAVG!$I:$I,0))</f>
        <v>#N/A</v>
      </c>
      <c r="N593" s="5" t="e">
        <f>INDEX(PUNT_L10gamesAVG!B:B,MATCH($B593,PUNT_L10gamesAVG!$I:$I,0))</f>
        <v>#N/A</v>
      </c>
      <c r="O593" s="5" t="e">
        <f>INDEX(PUNT_L5gamesAVG!B:B,MATCH($B593,PUNT_L5gamesAVG!$I:$I,0))</f>
        <v>#N/A</v>
      </c>
    </row>
    <row r="594" spans="1:15" x14ac:dyDescent="0.3">
      <c r="A594">
        <v>6088</v>
      </c>
      <c r="B594" t="s">
        <v>1333</v>
      </c>
      <c r="C594" t="s">
        <v>720</v>
      </c>
      <c r="D594" t="s">
        <v>1334</v>
      </c>
      <c r="E594" t="s">
        <v>758</v>
      </c>
      <c r="F594" t="s">
        <v>35</v>
      </c>
      <c r="G594">
        <v>0</v>
      </c>
      <c r="H594" t="s">
        <v>274</v>
      </c>
      <c r="I594" t="s">
        <v>274</v>
      </c>
      <c r="J594" t="s">
        <v>687</v>
      </c>
      <c r="K594" t="e">
        <f>INDEX(PUNT_SeasonAVG!I:I,MATCH($B594,PUNT_SeasonAVG!$I:$I,0))</f>
        <v>#N/A</v>
      </c>
      <c r="L594" t="e">
        <f>INDEX(PUNT_SeasonAVG!K:K,MATCH($B594,PUNT_SeasonAVG!$I:$I,0))</f>
        <v>#N/A</v>
      </c>
      <c r="M594" s="5" t="e">
        <f>INDEX(PUNT_SeasonAVG!B:B,MATCH($B594,PUNT_SeasonAVG!$I:$I,0))</f>
        <v>#N/A</v>
      </c>
      <c r="N594" s="5" t="e">
        <f>INDEX(PUNT_L10gamesAVG!B:B,MATCH($B594,PUNT_L10gamesAVG!$I:$I,0))</f>
        <v>#N/A</v>
      </c>
      <c r="O594" s="5" t="e">
        <f>INDEX(PUNT_L5gamesAVG!B:B,MATCH($B594,PUNT_L5gamesAVG!$I:$I,0))</f>
        <v>#N/A</v>
      </c>
    </row>
    <row r="595" spans="1:15" x14ac:dyDescent="0.3">
      <c r="A595">
        <v>6089</v>
      </c>
      <c r="B595" t="s">
        <v>1335</v>
      </c>
      <c r="C595" t="s">
        <v>692</v>
      </c>
      <c r="D595" t="s">
        <v>1336</v>
      </c>
      <c r="E595" t="s">
        <v>343</v>
      </c>
      <c r="F595" t="s">
        <v>784</v>
      </c>
      <c r="G595">
        <v>21</v>
      </c>
      <c r="H595" t="s">
        <v>274</v>
      </c>
      <c r="I595" t="s">
        <v>274</v>
      </c>
      <c r="J595" t="s">
        <v>687</v>
      </c>
      <c r="K595" t="e">
        <f>INDEX(PUNT_SeasonAVG!I:I,MATCH($B595,PUNT_SeasonAVG!$I:$I,0))</f>
        <v>#N/A</v>
      </c>
      <c r="L595" t="e">
        <f>INDEX(PUNT_SeasonAVG!K:K,MATCH($B595,PUNT_SeasonAVG!$I:$I,0))</f>
        <v>#N/A</v>
      </c>
      <c r="M595" s="5" t="e">
        <f>INDEX(PUNT_SeasonAVG!B:B,MATCH($B595,PUNT_SeasonAVG!$I:$I,0))</f>
        <v>#N/A</v>
      </c>
      <c r="N595" s="5" t="e">
        <f>INDEX(PUNT_L10gamesAVG!B:B,MATCH($B595,PUNT_L10gamesAVG!$I:$I,0))</f>
        <v>#N/A</v>
      </c>
      <c r="O595" s="5" t="e">
        <f>INDEX(PUNT_L5gamesAVG!B:B,MATCH($B595,PUNT_L5gamesAVG!$I:$I,0))</f>
        <v>#N/A</v>
      </c>
    </row>
    <row r="596" spans="1:15" x14ac:dyDescent="0.3">
      <c r="A596">
        <v>6090</v>
      </c>
      <c r="B596" t="s">
        <v>1337</v>
      </c>
      <c r="C596" t="s">
        <v>689</v>
      </c>
      <c r="D596" t="s">
        <v>1338</v>
      </c>
      <c r="E596" t="s">
        <v>317</v>
      </c>
      <c r="F596" t="s">
        <v>42</v>
      </c>
      <c r="G596">
        <v>18</v>
      </c>
      <c r="H596" t="s">
        <v>274</v>
      </c>
      <c r="I596" t="s">
        <v>274</v>
      </c>
      <c r="J596" t="s">
        <v>687</v>
      </c>
      <c r="K596" t="e">
        <f>INDEX(PUNT_SeasonAVG!I:I,MATCH($B596,PUNT_SeasonAVG!$I:$I,0))</f>
        <v>#N/A</v>
      </c>
      <c r="L596" t="e">
        <f>INDEX(PUNT_SeasonAVG!K:K,MATCH($B596,PUNT_SeasonAVG!$I:$I,0))</f>
        <v>#N/A</v>
      </c>
      <c r="M596" s="5" t="e">
        <f>INDEX(PUNT_SeasonAVG!B:B,MATCH($B596,PUNT_SeasonAVG!$I:$I,0))</f>
        <v>#N/A</v>
      </c>
      <c r="N596" s="5" t="e">
        <f>INDEX(PUNT_L10gamesAVG!B:B,MATCH($B596,PUNT_L10gamesAVG!$I:$I,0))</f>
        <v>#N/A</v>
      </c>
      <c r="O596" s="5" t="e">
        <f>INDEX(PUNT_L5gamesAVG!B:B,MATCH($B596,PUNT_L5gamesAVG!$I:$I,0))</f>
        <v>#N/A</v>
      </c>
    </row>
    <row r="597" spans="1:15" x14ac:dyDescent="0.3">
      <c r="A597">
        <v>6091</v>
      </c>
      <c r="B597" t="s">
        <v>1339</v>
      </c>
      <c r="C597" t="s">
        <v>689</v>
      </c>
      <c r="D597" t="s">
        <v>832</v>
      </c>
      <c r="E597" t="s">
        <v>317</v>
      </c>
      <c r="F597" t="s">
        <v>42</v>
      </c>
      <c r="G597">
        <v>30</v>
      </c>
      <c r="H597" t="s">
        <v>274</v>
      </c>
      <c r="I597" t="s">
        <v>274</v>
      </c>
      <c r="J597" t="s">
        <v>687</v>
      </c>
      <c r="K597" t="e">
        <f>INDEX(PUNT_SeasonAVG!I:I,MATCH($B597,PUNT_SeasonAVG!$I:$I,0))</f>
        <v>#N/A</v>
      </c>
      <c r="L597" t="e">
        <f>INDEX(PUNT_SeasonAVG!K:K,MATCH($B597,PUNT_SeasonAVG!$I:$I,0))</f>
        <v>#N/A</v>
      </c>
      <c r="M597" s="5" t="e">
        <f>INDEX(PUNT_SeasonAVG!B:B,MATCH($B597,PUNT_SeasonAVG!$I:$I,0))</f>
        <v>#N/A</v>
      </c>
      <c r="N597" s="5" t="e">
        <f>INDEX(PUNT_L10gamesAVG!B:B,MATCH($B597,PUNT_L10gamesAVG!$I:$I,0))</f>
        <v>#N/A</v>
      </c>
      <c r="O597" s="5" t="e">
        <f>INDEX(PUNT_L5gamesAVG!B:B,MATCH($B597,PUNT_L5gamesAVG!$I:$I,0))</f>
        <v>#N/A</v>
      </c>
    </row>
    <row r="598" spans="1:15" x14ac:dyDescent="0.3">
      <c r="A598">
        <v>6093</v>
      </c>
      <c r="B598" t="s">
        <v>1341</v>
      </c>
      <c r="C598" t="s">
        <v>720</v>
      </c>
      <c r="D598" t="s">
        <v>897</v>
      </c>
      <c r="E598" t="s">
        <v>332</v>
      </c>
      <c r="F598" t="s">
        <v>734</v>
      </c>
      <c r="G598">
        <v>14</v>
      </c>
      <c r="H598" t="s">
        <v>45</v>
      </c>
      <c r="I598" t="s">
        <v>45</v>
      </c>
      <c r="J598" t="s">
        <v>687</v>
      </c>
      <c r="K598" t="e">
        <f>INDEX(PUNT_SeasonAVG!I:I,MATCH($B598,PUNT_SeasonAVG!$I:$I,0))</f>
        <v>#N/A</v>
      </c>
      <c r="L598" t="e">
        <f>INDEX(PUNT_SeasonAVG!K:K,MATCH($B598,PUNT_SeasonAVG!$I:$I,0))</f>
        <v>#N/A</v>
      </c>
      <c r="M598" s="5" t="e">
        <f>INDEX(PUNT_SeasonAVG!B:B,MATCH($B598,PUNT_SeasonAVG!$I:$I,0))</f>
        <v>#N/A</v>
      </c>
      <c r="N598" s="5" t="e">
        <f>INDEX(PUNT_L10gamesAVG!B:B,MATCH($B598,PUNT_L10gamesAVG!$I:$I,0))</f>
        <v>#N/A</v>
      </c>
      <c r="O598" s="5" t="e">
        <f>INDEX(PUNT_L5gamesAVG!B:B,MATCH($B598,PUNT_L5gamesAVG!$I:$I,0))</f>
        <v>#N/A</v>
      </c>
    </row>
    <row r="599" spans="1:15" x14ac:dyDescent="0.3">
      <c r="A599">
        <v>6094</v>
      </c>
      <c r="B599" t="s">
        <v>1342</v>
      </c>
      <c r="C599" t="s">
        <v>720</v>
      </c>
      <c r="D599" t="s">
        <v>1343</v>
      </c>
      <c r="E599" t="s">
        <v>328</v>
      </c>
      <c r="F599" t="s">
        <v>781</v>
      </c>
      <c r="G599">
        <v>10</v>
      </c>
      <c r="H599" t="s">
        <v>45</v>
      </c>
      <c r="I599" t="s">
        <v>45</v>
      </c>
      <c r="J599" t="s">
        <v>687</v>
      </c>
      <c r="K599" t="e">
        <f>INDEX(PUNT_SeasonAVG!I:I,MATCH($B599,PUNT_SeasonAVG!$I:$I,0))</f>
        <v>#N/A</v>
      </c>
      <c r="L599" t="e">
        <f>INDEX(PUNT_SeasonAVG!K:K,MATCH($B599,PUNT_SeasonAVG!$I:$I,0))</f>
        <v>#N/A</v>
      </c>
      <c r="M599" s="5" t="e">
        <f>INDEX(PUNT_SeasonAVG!B:B,MATCH($B599,PUNT_SeasonAVG!$I:$I,0))</f>
        <v>#N/A</v>
      </c>
      <c r="N599" s="5" t="e">
        <f>INDEX(PUNT_L10gamesAVG!B:B,MATCH($B599,PUNT_L10gamesAVG!$I:$I,0))</f>
        <v>#N/A</v>
      </c>
      <c r="O599" s="5" t="e">
        <f>INDEX(PUNT_L5gamesAVG!B:B,MATCH($B599,PUNT_L5gamesAVG!$I:$I,0))</f>
        <v>#N/A</v>
      </c>
    </row>
    <row r="600" spans="1:15" x14ac:dyDescent="0.3">
      <c r="A600">
        <v>6095</v>
      </c>
      <c r="B600" t="s">
        <v>1344</v>
      </c>
      <c r="C600" t="s">
        <v>692</v>
      </c>
      <c r="D600" t="s">
        <v>856</v>
      </c>
      <c r="E600" t="s">
        <v>344</v>
      </c>
      <c r="F600" t="s">
        <v>98</v>
      </c>
      <c r="G600">
        <v>34</v>
      </c>
      <c r="H600" t="s">
        <v>45</v>
      </c>
      <c r="I600" t="s">
        <v>45</v>
      </c>
      <c r="J600" t="s">
        <v>687</v>
      </c>
      <c r="K600" t="e">
        <f>INDEX(PUNT_SeasonAVG!I:I,MATCH($B600,PUNT_SeasonAVG!$I:$I,0))</f>
        <v>#N/A</v>
      </c>
      <c r="L600" t="e">
        <f>INDEX(PUNT_SeasonAVG!K:K,MATCH($B600,PUNT_SeasonAVG!$I:$I,0))</f>
        <v>#N/A</v>
      </c>
      <c r="M600" s="5" t="e">
        <f>INDEX(PUNT_SeasonAVG!B:B,MATCH($B600,PUNT_SeasonAVG!$I:$I,0))</f>
        <v>#N/A</v>
      </c>
      <c r="N600" s="5" t="e">
        <f>INDEX(PUNT_L10gamesAVG!B:B,MATCH($B600,PUNT_L10gamesAVG!$I:$I,0))</f>
        <v>#N/A</v>
      </c>
      <c r="O600" s="5" t="e">
        <f>INDEX(PUNT_L5gamesAVG!B:B,MATCH($B600,PUNT_L5gamesAVG!$I:$I,0))</f>
        <v>#N/A</v>
      </c>
    </row>
    <row r="601" spans="1:15" x14ac:dyDescent="0.3">
      <c r="A601">
        <v>6096</v>
      </c>
      <c r="B601" t="s">
        <v>1345</v>
      </c>
      <c r="C601" t="s">
        <v>742</v>
      </c>
      <c r="D601" t="s">
        <v>1346</v>
      </c>
      <c r="E601" t="s">
        <v>352</v>
      </c>
      <c r="F601" t="s">
        <v>685</v>
      </c>
      <c r="G601">
        <v>32</v>
      </c>
      <c r="H601" t="s">
        <v>275</v>
      </c>
      <c r="I601" t="s">
        <v>275</v>
      </c>
      <c r="J601" t="s">
        <v>687</v>
      </c>
      <c r="K601" t="e">
        <f>INDEX(PUNT_SeasonAVG!I:I,MATCH($B601,PUNT_SeasonAVG!$I:$I,0))</f>
        <v>#N/A</v>
      </c>
      <c r="L601" t="e">
        <f>INDEX(PUNT_SeasonAVG!K:K,MATCH($B601,PUNT_SeasonAVG!$I:$I,0))</f>
        <v>#N/A</v>
      </c>
      <c r="M601" s="5" t="e">
        <f>INDEX(PUNT_SeasonAVG!B:B,MATCH($B601,PUNT_SeasonAVG!$I:$I,0))</f>
        <v>#N/A</v>
      </c>
      <c r="N601" s="5" t="e">
        <f>INDEX(PUNT_L10gamesAVG!B:B,MATCH($B601,PUNT_L10gamesAVG!$I:$I,0))</f>
        <v>#N/A</v>
      </c>
      <c r="O601" s="5" t="e">
        <f>INDEX(PUNT_L5gamesAVG!B:B,MATCH($B601,PUNT_L5gamesAVG!$I:$I,0))</f>
        <v>#N/A</v>
      </c>
    </row>
    <row r="602" spans="1:15" x14ac:dyDescent="0.3">
      <c r="A602">
        <v>6097</v>
      </c>
      <c r="B602" t="s">
        <v>1347</v>
      </c>
      <c r="C602" t="s">
        <v>712</v>
      </c>
      <c r="D602" t="s">
        <v>1348</v>
      </c>
      <c r="E602" t="s">
        <v>323</v>
      </c>
      <c r="F602" t="s">
        <v>702</v>
      </c>
      <c r="G602">
        <v>18</v>
      </c>
      <c r="H602" t="s">
        <v>274</v>
      </c>
      <c r="I602" t="s">
        <v>274</v>
      </c>
      <c r="J602" t="s">
        <v>687</v>
      </c>
      <c r="K602" t="e">
        <f>INDEX(PUNT_SeasonAVG!I:I,MATCH($B602,PUNT_SeasonAVG!$I:$I,0))</f>
        <v>#N/A</v>
      </c>
      <c r="L602" t="e">
        <f>INDEX(PUNT_SeasonAVG!K:K,MATCH($B602,PUNT_SeasonAVG!$I:$I,0))</f>
        <v>#N/A</v>
      </c>
      <c r="M602" s="5" t="e">
        <f>INDEX(PUNT_SeasonAVG!B:B,MATCH($B602,PUNT_SeasonAVG!$I:$I,0))</f>
        <v>#N/A</v>
      </c>
      <c r="N602" s="5" t="e">
        <f>INDEX(PUNT_L10gamesAVG!B:B,MATCH($B602,PUNT_L10gamesAVG!$I:$I,0))</f>
        <v>#N/A</v>
      </c>
      <c r="O602" s="5" t="e">
        <f>INDEX(PUNT_L5gamesAVG!B:B,MATCH($B602,PUNT_L5gamesAVG!$I:$I,0))</f>
        <v>#N/A</v>
      </c>
    </row>
    <row r="603" spans="1:15" x14ac:dyDescent="0.3">
      <c r="A603">
        <v>6098</v>
      </c>
      <c r="B603" t="s">
        <v>1349</v>
      </c>
      <c r="C603" t="s">
        <v>742</v>
      </c>
      <c r="D603" t="s">
        <v>690</v>
      </c>
      <c r="E603" t="s">
        <v>332</v>
      </c>
      <c r="F603" t="s">
        <v>734</v>
      </c>
      <c r="G603">
        <v>4</v>
      </c>
      <c r="H603" t="s">
        <v>274</v>
      </c>
      <c r="I603" t="s">
        <v>274</v>
      </c>
      <c r="J603" t="s">
        <v>687</v>
      </c>
      <c r="K603" t="e">
        <f>INDEX(PUNT_SeasonAVG!I:I,MATCH($B603,PUNT_SeasonAVG!$I:$I,0))</f>
        <v>#N/A</v>
      </c>
      <c r="L603" t="e">
        <f>INDEX(PUNT_SeasonAVG!K:K,MATCH($B603,PUNT_SeasonAVG!$I:$I,0))</f>
        <v>#N/A</v>
      </c>
      <c r="M603" s="5" t="e">
        <f>INDEX(PUNT_SeasonAVG!B:B,MATCH($B603,PUNT_SeasonAVG!$I:$I,0))</f>
        <v>#N/A</v>
      </c>
      <c r="N603" s="5" t="e">
        <f>INDEX(PUNT_L10gamesAVG!B:B,MATCH($B603,PUNT_L10gamesAVG!$I:$I,0))</f>
        <v>#N/A</v>
      </c>
      <c r="O603" s="5" t="e">
        <f>INDEX(PUNT_L5gamesAVG!B:B,MATCH($B603,PUNT_L5gamesAVG!$I:$I,0))</f>
        <v>#N/A</v>
      </c>
    </row>
    <row r="604" spans="1:15" x14ac:dyDescent="0.3">
      <c r="A604">
        <v>6099</v>
      </c>
      <c r="B604" t="s">
        <v>1350</v>
      </c>
      <c r="C604" t="s">
        <v>689</v>
      </c>
      <c r="D604" t="s">
        <v>1351</v>
      </c>
      <c r="E604" t="s">
        <v>355</v>
      </c>
      <c r="F604" t="s">
        <v>716</v>
      </c>
      <c r="G604">
        <v>73</v>
      </c>
      <c r="H604" t="s">
        <v>275</v>
      </c>
      <c r="I604" t="s">
        <v>275</v>
      </c>
      <c r="J604" t="s">
        <v>687</v>
      </c>
      <c r="K604" t="e">
        <f>INDEX(PUNT_SeasonAVG!I:I,MATCH($B604,PUNT_SeasonAVG!$I:$I,0))</f>
        <v>#N/A</v>
      </c>
      <c r="L604" t="e">
        <f>INDEX(PUNT_SeasonAVG!K:K,MATCH($B604,PUNT_SeasonAVG!$I:$I,0))</f>
        <v>#N/A</v>
      </c>
      <c r="M604" s="5" t="e">
        <f>INDEX(PUNT_SeasonAVG!B:B,MATCH($B604,PUNT_SeasonAVG!$I:$I,0))</f>
        <v>#N/A</v>
      </c>
      <c r="N604" s="5" t="e">
        <f>INDEX(PUNT_L10gamesAVG!B:B,MATCH($B604,PUNT_L10gamesAVG!$I:$I,0))</f>
        <v>#N/A</v>
      </c>
      <c r="O604" s="5" t="e">
        <f>INDEX(PUNT_L5gamesAVG!B:B,MATCH($B604,PUNT_L5gamesAVG!$I:$I,0))</f>
        <v>#N/A</v>
      </c>
    </row>
    <row r="605" spans="1:15" x14ac:dyDescent="0.3">
      <c r="A605">
        <v>6100</v>
      </c>
      <c r="B605" t="s">
        <v>1352</v>
      </c>
      <c r="C605" t="s">
        <v>704</v>
      </c>
      <c r="D605" t="s">
        <v>1353</v>
      </c>
      <c r="E605" t="s">
        <v>334</v>
      </c>
      <c r="F605" t="s">
        <v>760</v>
      </c>
      <c r="G605">
        <v>14</v>
      </c>
      <c r="H605" t="s">
        <v>45</v>
      </c>
      <c r="I605" t="s">
        <v>45</v>
      </c>
      <c r="J605" t="s">
        <v>687</v>
      </c>
      <c r="K605" t="e">
        <f>INDEX(PUNT_SeasonAVG!I:I,MATCH($B605,PUNT_SeasonAVG!$I:$I,0))</f>
        <v>#N/A</v>
      </c>
      <c r="L605" t="e">
        <f>INDEX(PUNT_SeasonAVG!K:K,MATCH($B605,PUNT_SeasonAVG!$I:$I,0))</f>
        <v>#N/A</v>
      </c>
      <c r="M605" s="5" t="e">
        <f>INDEX(PUNT_SeasonAVG!B:B,MATCH($B605,PUNT_SeasonAVG!$I:$I,0))</f>
        <v>#N/A</v>
      </c>
      <c r="N605" s="5" t="e">
        <f>INDEX(PUNT_L10gamesAVG!B:B,MATCH($B605,PUNT_L10gamesAVG!$I:$I,0))</f>
        <v>#N/A</v>
      </c>
      <c r="O605" s="5" t="e">
        <f>INDEX(PUNT_L5gamesAVG!B:B,MATCH($B605,PUNT_L5gamesAVG!$I:$I,0))</f>
        <v>#N/A</v>
      </c>
    </row>
    <row r="606" spans="1:15" x14ac:dyDescent="0.3">
      <c r="A606">
        <v>6101</v>
      </c>
      <c r="B606" t="s">
        <v>1354</v>
      </c>
      <c r="C606" t="s">
        <v>45</v>
      </c>
      <c r="D606" t="s">
        <v>1355</v>
      </c>
      <c r="E606" t="s">
        <v>337</v>
      </c>
      <c r="F606" t="s">
        <v>728</v>
      </c>
      <c r="G606">
        <v>11</v>
      </c>
      <c r="H606" t="s">
        <v>274</v>
      </c>
      <c r="I606" t="s">
        <v>274</v>
      </c>
      <c r="J606" t="s">
        <v>687</v>
      </c>
      <c r="K606" t="e">
        <f>INDEX(PUNT_SeasonAVG!I:I,MATCH($B606,PUNT_SeasonAVG!$I:$I,0))</f>
        <v>#N/A</v>
      </c>
      <c r="L606" t="e">
        <f>INDEX(PUNT_SeasonAVG!K:K,MATCH($B606,PUNT_SeasonAVG!$I:$I,0))</f>
        <v>#N/A</v>
      </c>
      <c r="M606" s="5" t="e">
        <f>INDEX(PUNT_SeasonAVG!B:B,MATCH($B606,PUNT_SeasonAVG!$I:$I,0))</f>
        <v>#N/A</v>
      </c>
      <c r="N606" s="5" t="e">
        <f>INDEX(PUNT_L10gamesAVG!B:B,MATCH($B606,PUNT_L10gamesAVG!$I:$I,0))</f>
        <v>#N/A</v>
      </c>
      <c r="O606" s="5" t="e">
        <f>INDEX(PUNT_L5gamesAVG!B:B,MATCH($B606,PUNT_L5gamesAVG!$I:$I,0))</f>
        <v>#N/A</v>
      </c>
    </row>
    <row r="607" spans="1:15" x14ac:dyDescent="0.3">
      <c r="A607">
        <v>6102</v>
      </c>
      <c r="B607" t="s">
        <v>1356</v>
      </c>
      <c r="C607" t="s">
        <v>807</v>
      </c>
      <c r="D607" t="s">
        <v>1357</v>
      </c>
      <c r="E607" t="s">
        <v>352</v>
      </c>
      <c r="F607" t="s">
        <v>685</v>
      </c>
      <c r="G607">
        <v>0</v>
      </c>
      <c r="H607" t="s">
        <v>274</v>
      </c>
      <c r="I607" t="s">
        <v>274</v>
      </c>
      <c r="J607" t="s">
        <v>687</v>
      </c>
      <c r="K607" t="e">
        <f>INDEX(PUNT_SeasonAVG!I:I,MATCH($B607,PUNT_SeasonAVG!$I:$I,0))</f>
        <v>#N/A</v>
      </c>
      <c r="L607" t="e">
        <f>INDEX(PUNT_SeasonAVG!K:K,MATCH($B607,PUNT_SeasonAVG!$I:$I,0))</f>
        <v>#N/A</v>
      </c>
      <c r="M607" s="5" t="e">
        <f>INDEX(PUNT_SeasonAVG!B:B,MATCH($B607,PUNT_SeasonAVG!$I:$I,0))</f>
        <v>#N/A</v>
      </c>
      <c r="N607" s="5" t="e">
        <f>INDEX(PUNT_L10gamesAVG!B:B,MATCH($B607,PUNT_L10gamesAVG!$I:$I,0))</f>
        <v>#N/A</v>
      </c>
      <c r="O607" s="5" t="e">
        <f>INDEX(PUNT_L5gamesAVG!B:B,MATCH($B607,PUNT_L5gamesAVG!$I:$I,0))</f>
        <v>#N/A</v>
      </c>
    </row>
    <row r="608" spans="1:15" x14ac:dyDescent="0.3">
      <c r="A608">
        <v>6103</v>
      </c>
      <c r="B608" t="s">
        <v>1358</v>
      </c>
      <c r="C608" t="s">
        <v>274</v>
      </c>
      <c r="D608" t="s">
        <v>1359</v>
      </c>
      <c r="E608" t="s">
        <v>325</v>
      </c>
      <c r="F608" t="s">
        <v>806</v>
      </c>
      <c r="G608">
        <v>7</v>
      </c>
      <c r="H608" t="s">
        <v>274</v>
      </c>
      <c r="I608" t="s">
        <v>274</v>
      </c>
      <c r="J608" t="s">
        <v>687</v>
      </c>
      <c r="K608" t="e">
        <f>INDEX(PUNT_SeasonAVG!I:I,MATCH($B608,PUNT_SeasonAVG!$I:$I,0))</f>
        <v>#N/A</v>
      </c>
      <c r="L608" t="e">
        <f>INDEX(PUNT_SeasonAVG!K:K,MATCH($B608,PUNT_SeasonAVG!$I:$I,0))</f>
        <v>#N/A</v>
      </c>
      <c r="M608" s="5" t="e">
        <f>INDEX(PUNT_SeasonAVG!B:B,MATCH($B608,PUNT_SeasonAVG!$I:$I,0))</f>
        <v>#N/A</v>
      </c>
      <c r="N608" s="5" t="e">
        <f>INDEX(PUNT_L10gamesAVG!B:B,MATCH($B608,PUNT_L10gamesAVG!$I:$I,0))</f>
        <v>#N/A</v>
      </c>
      <c r="O608" s="5" t="e">
        <f>INDEX(PUNT_L5gamesAVG!B:B,MATCH($B608,PUNT_L5gamesAVG!$I:$I,0))</f>
        <v>#N/A</v>
      </c>
    </row>
    <row r="609" spans="1:15" x14ac:dyDescent="0.3">
      <c r="A609">
        <v>6104</v>
      </c>
      <c r="B609" t="s">
        <v>1360</v>
      </c>
      <c r="C609" t="s">
        <v>807</v>
      </c>
      <c r="D609" t="s">
        <v>701</v>
      </c>
      <c r="E609" t="s">
        <v>325</v>
      </c>
      <c r="F609" t="s">
        <v>806</v>
      </c>
      <c r="G609">
        <v>13</v>
      </c>
      <c r="H609" t="s">
        <v>275</v>
      </c>
      <c r="I609" t="s">
        <v>275</v>
      </c>
      <c r="J609" t="s">
        <v>687</v>
      </c>
      <c r="K609" t="e">
        <f>INDEX(PUNT_SeasonAVG!I:I,MATCH($B609,PUNT_SeasonAVG!$I:$I,0))</f>
        <v>#N/A</v>
      </c>
      <c r="L609" t="e">
        <f>INDEX(PUNT_SeasonAVG!K:K,MATCH($B609,PUNT_SeasonAVG!$I:$I,0))</f>
        <v>#N/A</v>
      </c>
      <c r="M609" s="5" t="e">
        <f>INDEX(PUNT_SeasonAVG!B:B,MATCH($B609,PUNT_SeasonAVG!$I:$I,0))</f>
        <v>#N/A</v>
      </c>
      <c r="N609" s="5" t="e">
        <f>INDEX(PUNT_L10gamesAVG!B:B,MATCH($B609,PUNT_L10gamesAVG!$I:$I,0))</f>
        <v>#N/A</v>
      </c>
      <c r="O609" s="5" t="e">
        <f>INDEX(PUNT_L5gamesAVG!B:B,MATCH($B609,PUNT_L5gamesAVG!$I:$I,0))</f>
        <v>#N/A</v>
      </c>
    </row>
    <row r="610" spans="1:15" x14ac:dyDescent="0.3">
      <c r="A610">
        <v>6105</v>
      </c>
      <c r="B610" t="s">
        <v>1361</v>
      </c>
      <c r="C610" t="s">
        <v>720</v>
      </c>
      <c r="D610" t="s">
        <v>1362</v>
      </c>
      <c r="E610" t="s">
        <v>758</v>
      </c>
      <c r="F610" t="s">
        <v>35</v>
      </c>
      <c r="G610">
        <v>20</v>
      </c>
      <c r="H610" t="s">
        <v>274</v>
      </c>
      <c r="I610" t="s">
        <v>274</v>
      </c>
      <c r="J610" t="s">
        <v>687</v>
      </c>
      <c r="K610" t="e">
        <f>INDEX(PUNT_SeasonAVG!I:I,MATCH($B610,PUNT_SeasonAVG!$I:$I,0))</f>
        <v>#N/A</v>
      </c>
      <c r="L610" t="e">
        <f>INDEX(PUNT_SeasonAVG!K:K,MATCH($B610,PUNT_SeasonAVG!$I:$I,0))</f>
        <v>#N/A</v>
      </c>
      <c r="M610" s="5" t="e">
        <f>INDEX(PUNT_SeasonAVG!B:B,MATCH($B610,PUNT_SeasonAVG!$I:$I,0))</f>
        <v>#N/A</v>
      </c>
      <c r="N610" s="5" t="e">
        <f>INDEX(PUNT_L10gamesAVG!B:B,MATCH($B610,PUNT_L10gamesAVG!$I:$I,0))</f>
        <v>#N/A</v>
      </c>
      <c r="O610" s="5" t="e">
        <f>INDEX(PUNT_L5gamesAVG!B:B,MATCH($B610,PUNT_L5gamesAVG!$I:$I,0))</f>
        <v>#N/A</v>
      </c>
    </row>
    <row r="611" spans="1:15" x14ac:dyDescent="0.3">
      <c r="A611">
        <v>6106</v>
      </c>
      <c r="B611" t="s">
        <v>1363</v>
      </c>
      <c r="C611" t="s">
        <v>692</v>
      </c>
      <c r="D611" t="s">
        <v>1364</v>
      </c>
      <c r="E611" t="s">
        <v>338</v>
      </c>
      <c r="F611" t="s">
        <v>754</v>
      </c>
      <c r="G611">
        <v>8</v>
      </c>
      <c r="H611" t="s">
        <v>274</v>
      </c>
      <c r="I611" t="s">
        <v>274</v>
      </c>
      <c r="J611" t="s">
        <v>687</v>
      </c>
      <c r="K611" t="e">
        <f>INDEX(PUNT_SeasonAVG!I:I,MATCH($B611,PUNT_SeasonAVG!$I:$I,0))</f>
        <v>#N/A</v>
      </c>
      <c r="L611" t="e">
        <f>INDEX(PUNT_SeasonAVG!K:K,MATCH($B611,PUNT_SeasonAVG!$I:$I,0))</f>
        <v>#N/A</v>
      </c>
      <c r="M611" s="5" t="e">
        <f>INDEX(PUNT_SeasonAVG!B:B,MATCH($B611,PUNT_SeasonAVG!$I:$I,0))</f>
        <v>#N/A</v>
      </c>
      <c r="N611" s="5" t="e">
        <f>INDEX(PUNT_L10gamesAVG!B:B,MATCH($B611,PUNT_L10gamesAVG!$I:$I,0))</f>
        <v>#N/A</v>
      </c>
      <c r="O611" s="5" t="e">
        <f>INDEX(PUNT_L5gamesAVG!B:B,MATCH($B611,PUNT_L5gamesAVG!$I:$I,0))</f>
        <v>#N/A</v>
      </c>
    </row>
    <row r="612" spans="1:15" x14ac:dyDescent="0.3">
      <c r="A612">
        <v>6107</v>
      </c>
      <c r="B612" t="s">
        <v>1365</v>
      </c>
      <c r="C612" t="s">
        <v>723</v>
      </c>
      <c r="D612" t="s">
        <v>736</v>
      </c>
      <c r="E612" t="s">
        <v>326</v>
      </c>
      <c r="F612" t="s">
        <v>737</v>
      </c>
      <c r="G612">
        <v>57</v>
      </c>
      <c r="H612" t="s">
        <v>274</v>
      </c>
      <c r="I612" t="s">
        <v>274</v>
      </c>
      <c r="J612" t="s">
        <v>687</v>
      </c>
      <c r="K612" t="e">
        <f>INDEX(PUNT_SeasonAVG!I:I,MATCH($B612,PUNT_SeasonAVG!$I:$I,0))</f>
        <v>#N/A</v>
      </c>
      <c r="L612" t="e">
        <f>INDEX(PUNT_SeasonAVG!K:K,MATCH($B612,PUNT_SeasonAVG!$I:$I,0))</f>
        <v>#N/A</v>
      </c>
      <c r="M612" s="5" t="e">
        <f>INDEX(PUNT_SeasonAVG!B:B,MATCH($B612,PUNT_SeasonAVG!$I:$I,0))</f>
        <v>#N/A</v>
      </c>
      <c r="N612" s="5" t="e">
        <f>INDEX(PUNT_L10gamesAVG!B:B,MATCH($B612,PUNT_L10gamesAVG!$I:$I,0))</f>
        <v>#N/A</v>
      </c>
      <c r="O612" s="5" t="e">
        <f>INDEX(PUNT_L5gamesAVG!B:B,MATCH($B612,PUNT_L5gamesAVG!$I:$I,0))</f>
        <v>#N/A</v>
      </c>
    </row>
    <row r="613" spans="1:15" x14ac:dyDescent="0.3">
      <c r="A613">
        <v>6108</v>
      </c>
      <c r="B613" t="s">
        <v>1366</v>
      </c>
      <c r="C613" t="s">
        <v>714</v>
      </c>
      <c r="D613" t="s">
        <v>1367</v>
      </c>
      <c r="E613" t="s">
        <v>335</v>
      </c>
      <c r="F613" t="s">
        <v>854</v>
      </c>
      <c r="G613">
        <v>30</v>
      </c>
      <c r="H613" t="s">
        <v>275</v>
      </c>
      <c r="I613" t="s">
        <v>275</v>
      </c>
      <c r="J613" t="s">
        <v>687</v>
      </c>
      <c r="K613" t="e">
        <f>INDEX(PUNT_SeasonAVG!I:I,MATCH($B613,PUNT_SeasonAVG!$I:$I,0))</f>
        <v>#N/A</v>
      </c>
      <c r="L613" t="e">
        <f>INDEX(PUNT_SeasonAVG!K:K,MATCH($B613,PUNT_SeasonAVG!$I:$I,0))</f>
        <v>#N/A</v>
      </c>
      <c r="M613" s="5" t="e">
        <f>INDEX(PUNT_SeasonAVG!B:B,MATCH($B613,PUNT_SeasonAVG!$I:$I,0))</f>
        <v>#N/A</v>
      </c>
      <c r="N613" s="5" t="e">
        <f>INDEX(PUNT_L10gamesAVG!B:B,MATCH($B613,PUNT_L10gamesAVG!$I:$I,0))</f>
        <v>#N/A</v>
      </c>
      <c r="O613" s="5" t="e">
        <f>INDEX(PUNT_L5gamesAVG!B:B,MATCH($B613,PUNT_L5gamesAVG!$I:$I,0))</f>
        <v>#N/A</v>
      </c>
    </row>
    <row r="614" spans="1:15" x14ac:dyDescent="0.3">
      <c r="A614">
        <v>6110</v>
      </c>
      <c r="B614" t="s">
        <v>1369</v>
      </c>
      <c r="C614" t="s">
        <v>747</v>
      </c>
      <c r="D614" t="s">
        <v>701</v>
      </c>
      <c r="E614" t="s">
        <v>355</v>
      </c>
      <c r="F614" t="s">
        <v>716</v>
      </c>
      <c r="G614">
        <v>71</v>
      </c>
      <c r="H614" t="s">
        <v>274</v>
      </c>
      <c r="I614" t="s">
        <v>274</v>
      </c>
      <c r="J614" t="s">
        <v>687</v>
      </c>
      <c r="K614" t="e">
        <f>INDEX(PUNT_SeasonAVG!I:I,MATCH($B614,PUNT_SeasonAVG!$I:$I,0))</f>
        <v>#N/A</v>
      </c>
      <c r="L614" t="e">
        <f>INDEX(PUNT_SeasonAVG!K:K,MATCH($B614,PUNT_SeasonAVG!$I:$I,0))</f>
        <v>#N/A</v>
      </c>
      <c r="M614" s="5" t="e">
        <f>INDEX(PUNT_SeasonAVG!B:B,MATCH($B614,PUNT_SeasonAVG!$I:$I,0))</f>
        <v>#N/A</v>
      </c>
      <c r="N614" s="5" t="e">
        <f>INDEX(PUNT_L10gamesAVG!B:B,MATCH($B614,PUNT_L10gamesAVG!$I:$I,0))</f>
        <v>#N/A</v>
      </c>
      <c r="O614" s="5" t="e">
        <f>INDEX(PUNT_L5gamesAVG!B:B,MATCH($B614,PUNT_L5gamesAVG!$I:$I,0))</f>
        <v>#N/A</v>
      </c>
    </row>
    <row r="615" spans="1:15" x14ac:dyDescent="0.3">
      <c r="A615">
        <v>6111</v>
      </c>
      <c r="B615" t="s">
        <v>1370</v>
      </c>
      <c r="C615" t="s">
        <v>756</v>
      </c>
      <c r="D615" t="s">
        <v>1371</v>
      </c>
      <c r="E615" t="s">
        <v>322</v>
      </c>
      <c r="F615" t="s">
        <v>862</v>
      </c>
      <c r="G615">
        <v>9</v>
      </c>
      <c r="H615" t="s">
        <v>274</v>
      </c>
      <c r="I615" t="s">
        <v>274</v>
      </c>
      <c r="J615" t="s">
        <v>687</v>
      </c>
      <c r="K615" t="e">
        <f>INDEX(PUNT_SeasonAVG!I:I,MATCH($B615,PUNT_SeasonAVG!$I:$I,0))</f>
        <v>#N/A</v>
      </c>
      <c r="L615" t="e">
        <f>INDEX(PUNT_SeasonAVG!K:K,MATCH($B615,PUNT_SeasonAVG!$I:$I,0))</f>
        <v>#N/A</v>
      </c>
      <c r="M615" s="5" t="e">
        <f>INDEX(PUNT_SeasonAVG!B:B,MATCH($B615,PUNT_SeasonAVG!$I:$I,0))</f>
        <v>#N/A</v>
      </c>
      <c r="N615" s="5" t="e">
        <f>INDEX(PUNT_L10gamesAVG!B:B,MATCH($B615,PUNT_L10gamesAVG!$I:$I,0))</f>
        <v>#N/A</v>
      </c>
      <c r="O615" s="5" t="e">
        <f>INDEX(PUNT_L5gamesAVG!B:B,MATCH($B615,PUNT_L5gamesAVG!$I:$I,0))</f>
        <v>#N/A</v>
      </c>
    </row>
    <row r="616" spans="1:15" x14ac:dyDescent="0.3">
      <c r="A616">
        <v>6113</v>
      </c>
      <c r="B616" t="s">
        <v>1373</v>
      </c>
      <c r="C616" t="s">
        <v>807</v>
      </c>
      <c r="D616" t="s">
        <v>1374</v>
      </c>
      <c r="E616" t="s">
        <v>325</v>
      </c>
      <c r="F616" t="s">
        <v>806</v>
      </c>
      <c r="G616">
        <v>27</v>
      </c>
      <c r="H616" t="s">
        <v>274</v>
      </c>
      <c r="I616" t="s">
        <v>274</v>
      </c>
      <c r="J616" t="s">
        <v>687</v>
      </c>
      <c r="K616" t="e">
        <f>INDEX(PUNT_SeasonAVG!I:I,MATCH($B616,PUNT_SeasonAVG!$I:$I,0))</f>
        <v>#N/A</v>
      </c>
      <c r="L616" t="e">
        <f>INDEX(PUNT_SeasonAVG!K:K,MATCH($B616,PUNT_SeasonAVG!$I:$I,0))</f>
        <v>#N/A</v>
      </c>
      <c r="M616" s="5" t="e">
        <f>INDEX(PUNT_SeasonAVG!B:B,MATCH($B616,PUNT_SeasonAVG!$I:$I,0))</f>
        <v>#N/A</v>
      </c>
      <c r="N616" s="5" t="e">
        <f>INDEX(PUNT_L10gamesAVG!B:B,MATCH($B616,PUNT_L10gamesAVG!$I:$I,0))</f>
        <v>#N/A</v>
      </c>
      <c r="O616" s="5" t="e">
        <f>INDEX(PUNT_L5gamesAVG!B:B,MATCH($B616,PUNT_L5gamesAVG!$I:$I,0))</f>
        <v>#N/A</v>
      </c>
    </row>
    <row r="617" spans="1:15" x14ac:dyDescent="0.3">
      <c r="A617">
        <v>6115</v>
      </c>
      <c r="B617" t="s">
        <v>1376</v>
      </c>
      <c r="C617" t="s">
        <v>689</v>
      </c>
      <c r="D617" t="s">
        <v>743</v>
      </c>
      <c r="E617" t="s">
        <v>317</v>
      </c>
      <c r="F617" t="s">
        <v>42</v>
      </c>
      <c r="G617">
        <v>19</v>
      </c>
      <c r="H617" t="s">
        <v>275</v>
      </c>
      <c r="I617" t="s">
        <v>275</v>
      </c>
      <c r="J617" t="s">
        <v>687</v>
      </c>
      <c r="K617" t="e">
        <f>INDEX(PUNT_SeasonAVG!I:I,MATCH($B617,PUNT_SeasonAVG!$I:$I,0))</f>
        <v>#N/A</v>
      </c>
      <c r="L617" t="e">
        <f>INDEX(PUNT_SeasonAVG!K:K,MATCH($B617,PUNT_SeasonAVG!$I:$I,0))</f>
        <v>#N/A</v>
      </c>
      <c r="M617" s="5" t="e">
        <f>INDEX(PUNT_SeasonAVG!B:B,MATCH($B617,PUNT_SeasonAVG!$I:$I,0))</f>
        <v>#N/A</v>
      </c>
      <c r="N617" s="5" t="e">
        <f>INDEX(PUNT_L10gamesAVG!B:B,MATCH($B617,PUNT_L10gamesAVG!$I:$I,0))</f>
        <v>#N/A</v>
      </c>
      <c r="O617" s="5" t="e">
        <f>INDEX(PUNT_L5gamesAVG!B:B,MATCH($B617,PUNT_L5gamesAVG!$I:$I,0))</f>
        <v>#N/A</v>
      </c>
    </row>
    <row r="618" spans="1:15" x14ac:dyDescent="0.3">
      <c r="A618">
        <v>6116</v>
      </c>
      <c r="B618" t="s">
        <v>1377</v>
      </c>
      <c r="C618" t="s">
        <v>1130</v>
      </c>
      <c r="D618" t="s">
        <v>1378</v>
      </c>
      <c r="E618" t="s">
        <v>335</v>
      </c>
      <c r="F618" t="s">
        <v>854</v>
      </c>
      <c r="G618">
        <v>26</v>
      </c>
      <c r="H618" t="s">
        <v>275</v>
      </c>
      <c r="I618" t="s">
        <v>275</v>
      </c>
      <c r="J618" t="s">
        <v>687</v>
      </c>
      <c r="K618" t="e">
        <f>INDEX(PUNT_SeasonAVG!I:I,MATCH($B618,PUNT_SeasonAVG!$I:$I,0))</f>
        <v>#N/A</v>
      </c>
      <c r="L618" t="e">
        <f>INDEX(PUNT_SeasonAVG!K:K,MATCH($B618,PUNT_SeasonAVG!$I:$I,0))</f>
        <v>#N/A</v>
      </c>
      <c r="M618" s="5" t="e">
        <f>INDEX(PUNT_SeasonAVG!B:B,MATCH($B618,PUNT_SeasonAVG!$I:$I,0))</f>
        <v>#N/A</v>
      </c>
      <c r="N618" s="5" t="e">
        <f>INDEX(PUNT_L10gamesAVG!B:B,MATCH($B618,PUNT_L10gamesAVG!$I:$I,0))</f>
        <v>#N/A</v>
      </c>
      <c r="O618" s="5" t="e">
        <f>INDEX(PUNT_L5gamesAVG!B:B,MATCH($B618,PUNT_L5gamesAVG!$I:$I,0))</f>
        <v>#N/A</v>
      </c>
    </row>
    <row r="619" spans="1:15" x14ac:dyDescent="0.3">
      <c r="A619">
        <v>6117</v>
      </c>
      <c r="B619" t="s">
        <v>1379</v>
      </c>
      <c r="C619" t="s">
        <v>692</v>
      </c>
      <c r="D619" t="s">
        <v>1380</v>
      </c>
      <c r="E619" t="s">
        <v>343</v>
      </c>
      <c r="F619" t="s">
        <v>784</v>
      </c>
      <c r="G619">
        <v>33</v>
      </c>
      <c r="H619" t="s">
        <v>274</v>
      </c>
      <c r="I619" t="s">
        <v>274</v>
      </c>
      <c r="J619" t="s">
        <v>687</v>
      </c>
      <c r="K619" t="e">
        <f>INDEX(PUNT_SeasonAVG!I:I,MATCH($B619,PUNT_SeasonAVG!$I:$I,0))</f>
        <v>#N/A</v>
      </c>
      <c r="L619" t="e">
        <f>INDEX(PUNT_SeasonAVG!K:K,MATCH($B619,PUNT_SeasonAVG!$I:$I,0))</f>
        <v>#N/A</v>
      </c>
      <c r="M619" s="5" t="e">
        <f>INDEX(PUNT_SeasonAVG!B:B,MATCH($B619,PUNT_SeasonAVG!$I:$I,0))</f>
        <v>#N/A</v>
      </c>
      <c r="N619" s="5" t="e">
        <f>INDEX(PUNT_L10gamesAVG!B:B,MATCH($B619,PUNT_L10gamesAVG!$I:$I,0))</f>
        <v>#N/A</v>
      </c>
      <c r="O619" s="5" t="e">
        <f>INDEX(PUNT_L5gamesAVG!B:B,MATCH($B619,PUNT_L5gamesAVG!$I:$I,0))</f>
        <v>#N/A</v>
      </c>
    </row>
    <row r="620" spans="1:15" x14ac:dyDescent="0.3">
      <c r="A620">
        <v>6118</v>
      </c>
      <c r="B620" t="s">
        <v>1381</v>
      </c>
      <c r="C620" t="s">
        <v>689</v>
      </c>
      <c r="D620" t="s">
        <v>945</v>
      </c>
      <c r="E620" t="s">
        <v>355</v>
      </c>
      <c r="F620" t="s">
        <v>716</v>
      </c>
      <c r="G620">
        <v>20</v>
      </c>
      <c r="H620" t="s">
        <v>274</v>
      </c>
      <c r="I620" t="s">
        <v>274</v>
      </c>
      <c r="J620" t="s">
        <v>687</v>
      </c>
      <c r="K620" t="e">
        <f>INDEX(PUNT_SeasonAVG!I:I,MATCH($B620,PUNT_SeasonAVG!$I:$I,0))</f>
        <v>#N/A</v>
      </c>
      <c r="L620" t="e">
        <f>INDEX(PUNT_SeasonAVG!K:K,MATCH($B620,PUNT_SeasonAVG!$I:$I,0))</f>
        <v>#N/A</v>
      </c>
      <c r="M620" s="5" t="e">
        <f>INDEX(PUNT_SeasonAVG!B:B,MATCH($B620,PUNT_SeasonAVG!$I:$I,0))</f>
        <v>#N/A</v>
      </c>
      <c r="N620" s="5" t="e">
        <f>INDEX(PUNT_L10gamesAVG!B:B,MATCH($B620,PUNT_L10gamesAVG!$I:$I,0))</f>
        <v>#N/A</v>
      </c>
      <c r="O620" s="5" t="e">
        <f>INDEX(PUNT_L5gamesAVG!B:B,MATCH($B620,PUNT_L5gamesAVG!$I:$I,0))</f>
        <v>#N/A</v>
      </c>
    </row>
    <row r="621" spans="1:15" x14ac:dyDescent="0.3">
      <c r="A621">
        <v>6120</v>
      </c>
      <c r="B621" t="s">
        <v>1383</v>
      </c>
      <c r="C621" t="s">
        <v>689</v>
      </c>
      <c r="D621" t="s">
        <v>1026</v>
      </c>
      <c r="E621" t="s">
        <v>343</v>
      </c>
      <c r="F621" t="s">
        <v>784</v>
      </c>
      <c r="G621">
        <v>8</v>
      </c>
      <c r="H621" t="s">
        <v>274</v>
      </c>
      <c r="I621" t="s">
        <v>274</v>
      </c>
      <c r="J621" t="s">
        <v>687</v>
      </c>
      <c r="K621" t="e">
        <f>INDEX(PUNT_SeasonAVG!I:I,MATCH($B621,PUNT_SeasonAVG!$I:$I,0))</f>
        <v>#N/A</v>
      </c>
      <c r="L621" t="e">
        <f>INDEX(PUNT_SeasonAVG!K:K,MATCH($B621,PUNT_SeasonAVG!$I:$I,0))</f>
        <v>#N/A</v>
      </c>
      <c r="M621" s="5" t="e">
        <f>INDEX(PUNT_SeasonAVG!B:B,MATCH($B621,PUNT_SeasonAVG!$I:$I,0))</f>
        <v>#N/A</v>
      </c>
      <c r="N621" s="5" t="e">
        <f>INDEX(PUNT_L10gamesAVG!B:B,MATCH($B621,PUNT_L10gamesAVG!$I:$I,0))</f>
        <v>#N/A</v>
      </c>
      <c r="O621" s="5" t="e">
        <f>INDEX(PUNT_L5gamesAVG!B:B,MATCH($B621,PUNT_L5gamesAVG!$I:$I,0))</f>
        <v>#N/A</v>
      </c>
    </row>
    <row r="622" spans="1:15" x14ac:dyDescent="0.3">
      <c r="A622">
        <v>6122</v>
      </c>
      <c r="B622" t="s">
        <v>1385</v>
      </c>
      <c r="C622" t="s">
        <v>689</v>
      </c>
      <c r="D622" t="s">
        <v>1386</v>
      </c>
      <c r="E622" t="s">
        <v>319</v>
      </c>
      <c r="F622" t="s">
        <v>744</v>
      </c>
      <c r="G622">
        <v>10</v>
      </c>
      <c r="H622" t="s">
        <v>274</v>
      </c>
      <c r="I622" t="s">
        <v>274</v>
      </c>
      <c r="J622" t="s">
        <v>687</v>
      </c>
      <c r="K622" t="e">
        <f>INDEX(PUNT_SeasonAVG!I:I,MATCH($B622,PUNT_SeasonAVG!$I:$I,0))</f>
        <v>#N/A</v>
      </c>
      <c r="L622" t="e">
        <f>INDEX(PUNT_SeasonAVG!K:K,MATCH($B622,PUNT_SeasonAVG!$I:$I,0))</f>
        <v>#N/A</v>
      </c>
      <c r="M622" s="5" t="e">
        <f>INDEX(PUNT_SeasonAVG!B:B,MATCH($B622,PUNT_SeasonAVG!$I:$I,0))</f>
        <v>#N/A</v>
      </c>
      <c r="N622" s="5" t="e">
        <f>INDEX(PUNT_L10gamesAVG!B:B,MATCH($B622,PUNT_L10gamesAVG!$I:$I,0))</f>
        <v>#N/A</v>
      </c>
      <c r="O622" s="5" t="e">
        <f>INDEX(PUNT_L5gamesAVG!B:B,MATCH($B622,PUNT_L5gamesAVG!$I:$I,0))</f>
        <v>#N/A</v>
      </c>
    </row>
    <row r="623" spans="1:15" x14ac:dyDescent="0.3">
      <c r="A623">
        <v>6123</v>
      </c>
      <c r="B623" t="s">
        <v>1387</v>
      </c>
      <c r="C623" t="s">
        <v>689</v>
      </c>
      <c r="D623" t="s">
        <v>1388</v>
      </c>
      <c r="E623" t="s">
        <v>319</v>
      </c>
      <c r="F623" t="s">
        <v>744</v>
      </c>
      <c r="G623">
        <v>31</v>
      </c>
      <c r="H623" t="s">
        <v>274</v>
      </c>
      <c r="I623" t="s">
        <v>274</v>
      </c>
      <c r="J623" t="s">
        <v>687</v>
      </c>
      <c r="K623" t="e">
        <f>INDEX(PUNT_SeasonAVG!I:I,MATCH($B623,PUNT_SeasonAVG!$I:$I,0))</f>
        <v>#N/A</v>
      </c>
      <c r="L623" t="e">
        <f>INDEX(PUNT_SeasonAVG!K:K,MATCH($B623,PUNT_SeasonAVG!$I:$I,0))</f>
        <v>#N/A</v>
      </c>
      <c r="M623" s="5" t="e">
        <f>INDEX(PUNT_SeasonAVG!B:B,MATCH($B623,PUNT_SeasonAVG!$I:$I,0))</f>
        <v>#N/A</v>
      </c>
      <c r="N623" s="5" t="e">
        <f>INDEX(PUNT_L10gamesAVG!B:B,MATCH($B623,PUNT_L10gamesAVG!$I:$I,0))</f>
        <v>#N/A</v>
      </c>
      <c r="O623" s="5" t="e">
        <f>INDEX(PUNT_L5gamesAVG!B:B,MATCH($B623,PUNT_L5gamesAVG!$I:$I,0))</f>
        <v>#N/A</v>
      </c>
    </row>
    <row r="624" spans="1:15" x14ac:dyDescent="0.3">
      <c r="A624">
        <v>6124</v>
      </c>
      <c r="B624" t="s">
        <v>1389</v>
      </c>
      <c r="C624" t="s">
        <v>689</v>
      </c>
      <c r="D624" t="s">
        <v>1390</v>
      </c>
      <c r="E624" t="s">
        <v>326</v>
      </c>
      <c r="F624" t="s">
        <v>737</v>
      </c>
      <c r="G624">
        <v>55</v>
      </c>
      <c r="H624" t="s">
        <v>274</v>
      </c>
      <c r="I624" t="s">
        <v>274</v>
      </c>
      <c r="J624" t="s">
        <v>687</v>
      </c>
      <c r="K624" t="e">
        <f>INDEX(PUNT_SeasonAVG!I:I,MATCH($B624,PUNT_SeasonAVG!$I:$I,0))</f>
        <v>#N/A</v>
      </c>
      <c r="L624" t="e">
        <f>INDEX(PUNT_SeasonAVG!K:K,MATCH($B624,PUNT_SeasonAVG!$I:$I,0))</f>
        <v>#N/A</v>
      </c>
      <c r="M624" s="5" t="e">
        <f>INDEX(PUNT_SeasonAVG!B:B,MATCH($B624,PUNT_SeasonAVG!$I:$I,0))</f>
        <v>#N/A</v>
      </c>
      <c r="N624" s="5" t="e">
        <f>INDEX(PUNT_L10gamesAVG!B:B,MATCH($B624,PUNT_L10gamesAVG!$I:$I,0))</f>
        <v>#N/A</v>
      </c>
      <c r="O624" s="5" t="e">
        <f>INDEX(PUNT_L5gamesAVG!B:B,MATCH($B624,PUNT_L5gamesAVG!$I:$I,0))</f>
        <v>#N/A</v>
      </c>
    </row>
    <row r="625" spans="1:15" x14ac:dyDescent="0.3">
      <c r="A625">
        <v>6125</v>
      </c>
      <c r="B625" t="s">
        <v>1391</v>
      </c>
      <c r="C625" t="s">
        <v>712</v>
      </c>
      <c r="D625" t="s">
        <v>736</v>
      </c>
      <c r="E625" t="s">
        <v>319</v>
      </c>
      <c r="F625" t="s">
        <v>744</v>
      </c>
      <c r="G625">
        <v>11</v>
      </c>
      <c r="H625" t="s">
        <v>275</v>
      </c>
      <c r="I625" t="s">
        <v>275</v>
      </c>
      <c r="J625" t="s">
        <v>687</v>
      </c>
      <c r="K625" t="e">
        <f>INDEX(PUNT_SeasonAVG!I:I,MATCH($B625,PUNT_SeasonAVG!$I:$I,0))</f>
        <v>#N/A</v>
      </c>
      <c r="L625" t="e">
        <f>INDEX(PUNT_SeasonAVG!K:K,MATCH($B625,PUNT_SeasonAVG!$I:$I,0))</f>
        <v>#N/A</v>
      </c>
      <c r="M625" s="5" t="e">
        <f>INDEX(PUNT_SeasonAVG!B:B,MATCH($B625,PUNT_SeasonAVG!$I:$I,0))</f>
        <v>#N/A</v>
      </c>
      <c r="N625" s="5" t="e">
        <f>INDEX(PUNT_L10gamesAVG!B:B,MATCH($B625,PUNT_L10gamesAVG!$I:$I,0))</f>
        <v>#N/A</v>
      </c>
      <c r="O625" s="5" t="e">
        <f>INDEX(PUNT_L5gamesAVG!B:B,MATCH($B625,PUNT_L5gamesAVG!$I:$I,0))</f>
        <v>#N/A</v>
      </c>
    </row>
    <row r="626" spans="1:15" x14ac:dyDescent="0.3">
      <c r="A626">
        <v>6126</v>
      </c>
      <c r="B626" t="s">
        <v>1392</v>
      </c>
      <c r="C626" t="s">
        <v>752</v>
      </c>
      <c r="D626" t="s">
        <v>1393</v>
      </c>
      <c r="E626" t="s">
        <v>319</v>
      </c>
      <c r="F626" t="s">
        <v>744</v>
      </c>
      <c r="G626">
        <v>21</v>
      </c>
      <c r="H626" t="s">
        <v>275</v>
      </c>
      <c r="I626" t="s">
        <v>275</v>
      </c>
      <c r="J626" t="s">
        <v>687</v>
      </c>
      <c r="K626" t="e">
        <f>INDEX(PUNT_SeasonAVG!I:I,MATCH($B626,PUNT_SeasonAVG!$I:$I,0))</f>
        <v>#N/A</v>
      </c>
      <c r="L626" t="e">
        <f>INDEX(PUNT_SeasonAVG!K:K,MATCH($B626,PUNT_SeasonAVG!$I:$I,0))</f>
        <v>#N/A</v>
      </c>
      <c r="M626" s="5" t="e">
        <f>INDEX(PUNT_SeasonAVG!B:B,MATCH($B626,PUNT_SeasonAVG!$I:$I,0))</f>
        <v>#N/A</v>
      </c>
      <c r="N626" s="5" t="e">
        <f>INDEX(PUNT_L10gamesAVG!B:B,MATCH($B626,PUNT_L10gamesAVG!$I:$I,0))</f>
        <v>#N/A</v>
      </c>
      <c r="O626" s="5" t="e">
        <f>INDEX(PUNT_L5gamesAVG!B:B,MATCH($B626,PUNT_L5gamesAVG!$I:$I,0))</f>
        <v>#N/A</v>
      </c>
    </row>
    <row r="627" spans="1:15" x14ac:dyDescent="0.3">
      <c r="A627">
        <v>6127</v>
      </c>
      <c r="B627" t="s">
        <v>1394</v>
      </c>
      <c r="C627" t="s">
        <v>807</v>
      </c>
      <c r="D627" t="s">
        <v>1395</v>
      </c>
      <c r="E627" t="s">
        <v>355</v>
      </c>
      <c r="F627" t="s">
        <v>716</v>
      </c>
      <c r="G627">
        <v>50</v>
      </c>
      <c r="H627" t="s">
        <v>275</v>
      </c>
      <c r="I627" t="s">
        <v>275</v>
      </c>
      <c r="J627" t="s">
        <v>687</v>
      </c>
      <c r="K627" t="e">
        <f>INDEX(PUNT_SeasonAVG!I:I,MATCH($B627,PUNT_SeasonAVG!$I:$I,0))</f>
        <v>#N/A</v>
      </c>
      <c r="L627" t="e">
        <f>INDEX(PUNT_SeasonAVG!K:K,MATCH($B627,PUNT_SeasonAVG!$I:$I,0))</f>
        <v>#N/A</v>
      </c>
      <c r="M627" s="5" t="e">
        <f>INDEX(PUNT_SeasonAVG!B:B,MATCH($B627,PUNT_SeasonAVG!$I:$I,0))</f>
        <v>#N/A</v>
      </c>
      <c r="N627" s="5" t="e">
        <f>INDEX(PUNT_L10gamesAVG!B:B,MATCH($B627,PUNT_L10gamesAVG!$I:$I,0))</f>
        <v>#N/A</v>
      </c>
      <c r="O627" s="5" t="e">
        <f>INDEX(PUNT_L5gamesAVG!B:B,MATCH($B627,PUNT_L5gamesAVG!$I:$I,0))</f>
        <v>#N/A</v>
      </c>
    </row>
    <row r="628" spans="1:15" x14ac:dyDescent="0.3">
      <c r="A628">
        <v>6128</v>
      </c>
      <c r="B628" t="s">
        <v>1396</v>
      </c>
      <c r="C628" t="s">
        <v>807</v>
      </c>
      <c r="D628" t="s">
        <v>1397</v>
      </c>
      <c r="E628" t="s">
        <v>326</v>
      </c>
      <c r="F628" t="s">
        <v>737</v>
      </c>
      <c r="G628">
        <v>20</v>
      </c>
      <c r="H628" t="s">
        <v>275</v>
      </c>
      <c r="I628" t="s">
        <v>275</v>
      </c>
      <c r="J628" t="s">
        <v>687</v>
      </c>
      <c r="K628" t="e">
        <f>INDEX(PUNT_SeasonAVG!I:I,MATCH($B628,PUNT_SeasonAVG!$I:$I,0))</f>
        <v>#N/A</v>
      </c>
      <c r="L628" t="e">
        <f>INDEX(PUNT_SeasonAVG!K:K,MATCH($B628,PUNT_SeasonAVG!$I:$I,0))</f>
        <v>#N/A</v>
      </c>
      <c r="M628" s="5" t="e">
        <f>INDEX(PUNT_SeasonAVG!B:B,MATCH($B628,PUNT_SeasonAVG!$I:$I,0))</f>
        <v>#N/A</v>
      </c>
      <c r="N628" s="5" t="e">
        <f>INDEX(PUNT_L10gamesAVG!B:B,MATCH($B628,PUNT_L10gamesAVG!$I:$I,0))</f>
        <v>#N/A</v>
      </c>
      <c r="O628" s="5" t="e">
        <f>INDEX(PUNT_L5gamesAVG!B:B,MATCH($B628,PUNT_L5gamesAVG!$I:$I,0))</f>
        <v>#N/A</v>
      </c>
    </row>
    <row r="629" spans="1:15" x14ac:dyDescent="0.3">
      <c r="A629">
        <v>6129</v>
      </c>
      <c r="B629" t="s">
        <v>1398</v>
      </c>
      <c r="C629" t="s">
        <v>689</v>
      </c>
      <c r="D629" t="s">
        <v>1399</v>
      </c>
      <c r="E629" t="s">
        <v>329</v>
      </c>
      <c r="F629" t="s">
        <v>811</v>
      </c>
      <c r="G629">
        <v>6</v>
      </c>
      <c r="H629" t="s">
        <v>274</v>
      </c>
      <c r="I629" t="s">
        <v>274</v>
      </c>
      <c r="J629" t="s">
        <v>687</v>
      </c>
      <c r="K629" t="e">
        <f>INDEX(PUNT_SeasonAVG!I:I,MATCH($B629,PUNT_SeasonAVG!$I:$I,0))</f>
        <v>#N/A</v>
      </c>
      <c r="L629" t="e">
        <f>INDEX(PUNT_SeasonAVG!K:K,MATCH($B629,PUNT_SeasonAVG!$I:$I,0))</f>
        <v>#N/A</v>
      </c>
      <c r="M629" s="5" t="e">
        <f>INDEX(PUNT_SeasonAVG!B:B,MATCH($B629,PUNT_SeasonAVG!$I:$I,0))</f>
        <v>#N/A</v>
      </c>
      <c r="N629" s="5" t="e">
        <f>INDEX(PUNT_L10gamesAVG!B:B,MATCH($B629,PUNT_L10gamesAVG!$I:$I,0))</f>
        <v>#N/A</v>
      </c>
      <c r="O629" s="5" t="e">
        <f>INDEX(PUNT_L5gamesAVG!B:B,MATCH($B629,PUNT_L5gamesAVG!$I:$I,0))</f>
        <v>#N/A</v>
      </c>
    </row>
    <row r="630" spans="1:15" x14ac:dyDescent="0.3">
      <c r="A630">
        <v>6130</v>
      </c>
      <c r="B630" t="s">
        <v>1400</v>
      </c>
      <c r="C630" t="s">
        <v>689</v>
      </c>
      <c r="D630" t="s">
        <v>1401</v>
      </c>
      <c r="E630" t="s">
        <v>329</v>
      </c>
      <c r="F630" t="s">
        <v>811</v>
      </c>
      <c r="G630">
        <v>3</v>
      </c>
      <c r="H630" t="s">
        <v>274</v>
      </c>
      <c r="I630" t="s">
        <v>274</v>
      </c>
      <c r="J630" t="s">
        <v>687</v>
      </c>
      <c r="K630" t="e">
        <f>INDEX(PUNT_SeasonAVG!I:I,MATCH($B630,PUNT_SeasonAVG!$I:$I,0))</f>
        <v>#N/A</v>
      </c>
      <c r="L630" t="e">
        <f>INDEX(PUNT_SeasonAVG!K:K,MATCH($B630,PUNT_SeasonAVG!$I:$I,0))</f>
        <v>#N/A</v>
      </c>
      <c r="M630" s="5" t="e">
        <f>INDEX(PUNT_SeasonAVG!B:B,MATCH($B630,PUNT_SeasonAVG!$I:$I,0))</f>
        <v>#N/A</v>
      </c>
      <c r="N630" s="5" t="e">
        <f>INDEX(PUNT_L10gamesAVG!B:B,MATCH($B630,PUNT_L10gamesAVG!$I:$I,0))</f>
        <v>#N/A</v>
      </c>
      <c r="O630" s="5" t="e">
        <f>INDEX(PUNT_L5gamesAVG!B:B,MATCH($B630,PUNT_L5gamesAVG!$I:$I,0))</f>
        <v>#N/A</v>
      </c>
    </row>
    <row r="631" spans="1:15" x14ac:dyDescent="0.3">
      <c r="A631">
        <v>6131</v>
      </c>
      <c r="B631" t="s">
        <v>1402</v>
      </c>
      <c r="C631" t="s">
        <v>732</v>
      </c>
      <c r="D631" t="s">
        <v>1403</v>
      </c>
      <c r="E631" t="s">
        <v>758</v>
      </c>
      <c r="F631" t="s">
        <v>35</v>
      </c>
      <c r="G631">
        <v>31</v>
      </c>
      <c r="H631" t="s">
        <v>45</v>
      </c>
      <c r="I631" t="s">
        <v>45</v>
      </c>
      <c r="J631" t="s">
        <v>687</v>
      </c>
      <c r="K631" t="e">
        <f>INDEX(PUNT_SeasonAVG!I:I,MATCH($B631,PUNT_SeasonAVG!$I:$I,0))</f>
        <v>#N/A</v>
      </c>
      <c r="L631" t="e">
        <f>INDEX(PUNT_SeasonAVG!K:K,MATCH($B631,PUNT_SeasonAVG!$I:$I,0))</f>
        <v>#N/A</v>
      </c>
      <c r="M631" s="5" t="e">
        <f>INDEX(PUNT_SeasonAVG!B:B,MATCH($B631,PUNT_SeasonAVG!$I:$I,0))</f>
        <v>#N/A</v>
      </c>
      <c r="N631" s="5" t="e">
        <f>INDEX(PUNT_L10gamesAVG!B:B,MATCH($B631,PUNT_L10gamesAVG!$I:$I,0))</f>
        <v>#N/A</v>
      </c>
      <c r="O631" s="5" t="e">
        <f>INDEX(PUNT_L5gamesAVG!B:B,MATCH($B631,PUNT_L5gamesAVG!$I:$I,0))</f>
        <v>#N/A</v>
      </c>
    </row>
    <row r="632" spans="1:15" x14ac:dyDescent="0.3">
      <c r="A632">
        <v>6134</v>
      </c>
      <c r="B632" t="s">
        <v>1406</v>
      </c>
      <c r="C632" t="s">
        <v>704</v>
      </c>
      <c r="D632" t="s">
        <v>1407</v>
      </c>
      <c r="E632" t="s">
        <v>328</v>
      </c>
      <c r="F632" t="s">
        <v>781</v>
      </c>
      <c r="G632">
        <v>7</v>
      </c>
      <c r="H632" t="s">
        <v>275</v>
      </c>
      <c r="I632" t="s">
        <v>275</v>
      </c>
      <c r="J632" t="s">
        <v>687</v>
      </c>
      <c r="K632" t="e">
        <f>INDEX(PUNT_SeasonAVG!I:I,MATCH($B632,PUNT_SeasonAVG!$I:$I,0))</f>
        <v>#N/A</v>
      </c>
      <c r="L632" t="e">
        <f>INDEX(PUNT_SeasonAVG!K:K,MATCH($B632,PUNT_SeasonAVG!$I:$I,0))</f>
        <v>#N/A</v>
      </c>
      <c r="M632" s="5" t="e">
        <f>INDEX(PUNT_SeasonAVG!B:B,MATCH($B632,PUNT_SeasonAVG!$I:$I,0))</f>
        <v>#N/A</v>
      </c>
      <c r="N632" s="5" t="e">
        <f>INDEX(PUNT_L10gamesAVG!B:B,MATCH($B632,PUNT_L10gamesAVG!$I:$I,0))</f>
        <v>#N/A</v>
      </c>
      <c r="O632" s="5" t="e">
        <f>INDEX(PUNT_L5gamesAVG!B:B,MATCH($B632,PUNT_L5gamesAVG!$I:$I,0))</f>
        <v>#N/A</v>
      </c>
    </row>
    <row r="633" spans="1:15" x14ac:dyDescent="0.3">
      <c r="A633">
        <v>6135</v>
      </c>
      <c r="B633" t="s">
        <v>1408</v>
      </c>
      <c r="C633" t="s">
        <v>689</v>
      </c>
      <c r="D633" t="s">
        <v>1108</v>
      </c>
      <c r="E633" t="s">
        <v>323</v>
      </c>
      <c r="F633" t="s">
        <v>702</v>
      </c>
      <c r="G633">
        <v>24</v>
      </c>
      <c r="H633" t="s">
        <v>45</v>
      </c>
      <c r="I633" t="s">
        <v>45</v>
      </c>
      <c r="J633" t="s">
        <v>687</v>
      </c>
      <c r="K633" t="e">
        <f>INDEX(PUNT_SeasonAVG!I:I,MATCH($B633,PUNT_SeasonAVG!$I:$I,0))</f>
        <v>#N/A</v>
      </c>
      <c r="L633" t="e">
        <f>INDEX(PUNT_SeasonAVG!K:K,MATCH($B633,PUNT_SeasonAVG!$I:$I,0))</f>
        <v>#N/A</v>
      </c>
      <c r="M633" s="5" t="e">
        <f>INDEX(PUNT_SeasonAVG!B:B,MATCH($B633,PUNT_SeasonAVG!$I:$I,0))</f>
        <v>#N/A</v>
      </c>
      <c r="N633" s="5" t="e">
        <f>INDEX(PUNT_L10gamesAVG!B:B,MATCH($B633,PUNT_L10gamesAVG!$I:$I,0))</f>
        <v>#N/A</v>
      </c>
      <c r="O633" s="5" t="e">
        <f>INDEX(PUNT_L5gamesAVG!B:B,MATCH($B633,PUNT_L5gamesAVG!$I:$I,0))</f>
        <v>#N/A</v>
      </c>
    </row>
    <row r="634" spans="1:15" x14ac:dyDescent="0.3">
      <c r="A634">
        <v>6136</v>
      </c>
      <c r="B634" t="s">
        <v>1409</v>
      </c>
      <c r="C634" t="s">
        <v>714</v>
      </c>
      <c r="D634" t="s">
        <v>1192</v>
      </c>
      <c r="E634" t="s">
        <v>323</v>
      </c>
      <c r="F634" t="s">
        <v>702</v>
      </c>
      <c r="G634">
        <v>12</v>
      </c>
      <c r="H634" t="s">
        <v>274</v>
      </c>
      <c r="I634" t="s">
        <v>274</v>
      </c>
      <c r="J634" t="s">
        <v>687</v>
      </c>
      <c r="K634" t="e">
        <f>INDEX(PUNT_SeasonAVG!I:I,MATCH($B634,PUNT_SeasonAVG!$I:$I,0))</f>
        <v>#N/A</v>
      </c>
      <c r="L634" t="e">
        <f>INDEX(PUNT_SeasonAVG!K:K,MATCH($B634,PUNT_SeasonAVG!$I:$I,0))</f>
        <v>#N/A</v>
      </c>
      <c r="M634" s="5" t="e">
        <f>INDEX(PUNT_SeasonAVG!B:B,MATCH($B634,PUNT_SeasonAVG!$I:$I,0))</f>
        <v>#N/A</v>
      </c>
      <c r="N634" s="5" t="e">
        <f>INDEX(PUNT_L10gamesAVG!B:B,MATCH($B634,PUNT_L10gamesAVG!$I:$I,0))</f>
        <v>#N/A</v>
      </c>
      <c r="O634" s="5" t="e">
        <f>INDEX(PUNT_L5gamesAVG!B:B,MATCH($B634,PUNT_L5gamesAVG!$I:$I,0))</f>
        <v>#N/A</v>
      </c>
    </row>
    <row r="635" spans="1:15" x14ac:dyDescent="0.3">
      <c r="A635">
        <v>6137</v>
      </c>
      <c r="B635" t="s">
        <v>1410</v>
      </c>
      <c r="C635" t="s">
        <v>689</v>
      </c>
      <c r="D635" t="s">
        <v>1411</v>
      </c>
      <c r="E635" t="s">
        <v>758</v>
      </c>
      <c r="F635" t="s">
        <v>35</v>
      </c>
      <c r="G635">
        <v>63</v>
      </c>
      <c r="H635" t="s">
        <v>274</v>
      </c>
      <c r="I635" t="s">
        <v>274</v>
      </c>
      <c r="J635" t="s">
        <v>687</v>
      </c>
      <c r="K635" t="e">
        <f>INDEX(PUNT_SeasonAVG!I:I,MATCH($B635,PUNT_SeasonAVG!$I:$I,0))</f>
        <v>#N/A</v>
      </c>
      <c r="L635" t="e">
        <f>INDEX(PUNT_SeasonAVG!K:K,MATCH($B635,PUNT_SeasonAVG!$I:$I,0))</f>
        <v>#N/A</v>
      </c>
      <c r="M635" s="5" t="e">
        <f>INDEX(PUNT_SeasonAVG!B:B,MATCH($B635,PUNT_SeasonAVG!$I:$I,0))</f>
        <v>#N/A</v>
      </c>
      <c r="N635" s="5" t="e">
        <f>INDEX(PUNT_L10gamesAVG!B:B,MATCH($B635,PUNT_L10gamesAVG!$I:$I,0))</f>
        <v>#N/A</v>
      </c>
      <c r="O635" s="5" t="e">
        <f>INDEX(PUNT_L5gamesAVG!B:B,MATCH($B635,PUNT_L5gamesAVG!$I:$I,0))</f>
        <v>#N/A</v>
      </c>
    </row>
    <row r="636" spans="1:15" x14ac:dyDescent="0.3">
      <c r="A636">
        <v>6138</v>
      </c>
      <c r="B636" t="s">
        <v>1412</v>
      </c>
      <c r="C636" t="s">
        <v>704</v>
      </c>
      <c r="D636" t="s">
        <v>1310</v>
      </c>
      <c r="E636" t="s">
        <v>335</v>
      </c>
      <c r="F636" t="s">
        <v>854</v>
      </c>
      <c r="G636">
        <v>55</v>
      </c>
      <c r="H636" t="s">
        <v>275</v>
      </c>
      <c r="I636" t="s">
        <v>275</v>
      </c>
      <c r="J636" t="s">
        <v>687</v>
      </c>
      <c r="K636" t="e">
        <f>INDEX(PUNT_SeasonAVG!I:I,MATCH($B636,PUNT_SeasonAVG!$I:$I,0))</f>
        <v>#N/A</v>
      </c>
      <c r="L636" t="e">
        <f>INDEX(PUNT_SeasonAVG!K:K,MATCH($B636,PUNT_SeasonAVG!$I:$I,0))</f>
        <v>#N/A</v>
      </c>
      <c r="M636" s="5" t="e">
        <f>INDEX(PUNT_SeasonAVG!B:B,MATCH($B636,PUNT_SeasonAVG!$I:$I,0))</f>
        <v>#N/A</v>
      </c>
      <c r="N636" s="5" t="e">
        <f>INDEX(PUNT_L10gamesAVG!B:B,MATCH($B636,PUNT_L10gamesAVG!$I:$I,0))</f>
        <v>#N/A</v>
      </c>
      <c r="O636" s="5" t="e">
        <f>INDEX(PUNT_L5gamesAVG!B:B,MATCH($B636,PUNT_L5gamesAVG!$I:$I,0))</f>
        <v>#N/A</v>
      </c>
    </row>
    <row r="637" spans="1:15" x14ac:dyDescent="0.3">
      <c r="A637">
        <v>6139</v>
      </c>
      <c r="B637" t="s">
        <v>1413</v>
      </c>
      <c r="C637" t="s">
        <v>689</v>
      </c>
      <c r="D637" t="s">
        <v>955</v>
      </c>
      <c r="E637" t="s">
        <v>335</v>
      </c>
      <c r="F637" t="s">
        <v>854</v>
      </c>
      <c r="G637">
        <v>28</v>
      </c>
      <c r="H637" t="s">
        <v>275</v>
      </c>
      <c r="I637" t="s">
        <v>275</v>
      </c>
      <c r="J637" t="s">
        <v>687</v>
      </c>
      <c r="K637" t="e">
        <f>INDEX(PUNT_SeasonAVG!I:I,MATCH($B637,PUNT_SeasonAVG!$I:$I,0))</f>
        <v>#N/A</v>
      </c>
      <c r="L637" t="e">
        <f>INDEX(PUNT_SeasonAVG!K:K,MATCH($B637,PUNT_SeasonAVG!$I:$I,0))</f>
        <v>#N/A</v>
      </c>
      <c r="M637" s="5" t="e">
        <f>INDEX(PUNT_SeasonAVG!B:B,MATCH($B637,PUNT_SeasonAVG!$I:$I,0))</f>
        <v>#N/A</v>
      </c>
      <c r="N637" s="5" t="e">
        <f>INDEX(PUNT_L10gamesAVG!B:B,MATCH($B637,PUNT_L10gamesAVG!$I:$I,0))</f>
        <v>#N/A</v>
      </c>
      <c r="O637" s="5" t="e">
        <f>INDEX(PUNT_L5gamesAVG!B:B,MATCH($B637,PUNT_L5gamesAVG!$I:$I,0))</f>
        <v>#N/A</v>
      </c>
    </row>
    <row r="638" spans="1:15" x14ac:dyDescent="0.3">
      <c r="A638">
        <v>6141</v>
      </c>
      <c r="B638" t="s">
        <v>1415</v>
      </c>
      <c r="C638" t="s">
        <v>692</v>
      </c>
      <c r="D638" t="s">
        <v>877</v>
      </c>
      <c r="E638" t="s">
        <v>341</v>
      </c>
      <c r="F638" t="s">
        <v>831</v>
      </c>
      <c r="G638">
        <v>9</v>
      </c>
      <c r="H638" t="s">
        <v>274</v>
      </c>
      <c r="I638" t="s">
        <v>274</v>
      </c>
      <c r="J638" t="s">
        <v>687</v>
      </c>
      <c r="K638" t="e">
        <f>INDEX(PUNT_SeasonAVG!I:I,MATCH($B638,PUNT_SeasonAVG!$I:$I,0))</f>
        <v>#N/A</v>
      </c>
      <c r="L638" t="e">
        <f>INDEX(PUNT_SeasonAVG!K:K,MATCH($B638,PUNT_SeasonAVG!$I:$I,0))</f>
        <v>#N/A</v>
      </c>
      <c r="M638" s="5" t="e">
        <f>INDEX(PUNT_SeasonAVG!B:B,MATCH($B638,PUNT_SeasonAVG!$I:$I,0))</f>
        <v>#N/A</v>
      </c>
      <c r="N638" s="5" t="e">
        <f>INDEX(PUNT_L10gamesAVG!B:B,MATCH($B638,PUNT_L10gamesAVG!$I:$I,0))</f>
        <v>#N/A</v>
      </c>
      <c r="O638" s="5" t="e">
        <f>INDEX(PUNT_L5gamesAVG!B:B,MATCH($B638,PUNT_L5gamesAVG!$I:$I,0))</f>
        <v>#N/A</v>
      </c>
    </row>
    <row r="639" spans="1:15" x14ac:dyDescent="0.3">
      <c r="A639">
        <v>6142</v>
      </c>
      <c r="B639" t="s">
        <v>1416</v>
      </c>
      <c r="C639" t="s">
        <v>720</v>
      </c>
      <c r="D639" t="s">
        <v>856</v>
      </c>
      <c r="E639" t="s">
        <v>325</v>
      </c>
      <c r="F639" t="s">
        <v>806</v>
      </c>
      <c r="G639">
        <v>61</v>
      </c>
      <c r="H639" t="s">
        <v>275</v>
      </c>
      <c r="I639" t="s">
        <v>275</v>
      </c>
      <c r="J639" t="s">
        <v>687</v>
      </c>
      <c r="K639" t="e">
        <f>INDEX(PUNT_SeasonAVG!I:I,MATCH($B639,PUNT_SeasonAVG!$I:$I,0))</f>
        <v>#N/A</v>
      </c>
      <c r="L639" t="e">
        <f>INDEX(PUNT_SeasonAVG!K:K,MATCH($B639,PUNT_SeasonAVG!$I:$I,0))</f>
        <v>#N/A</v>
      </c>
      <c r="M639" s="5" t="e">
        <f>INDEX(PUNT_SeasonAVG!B:B,MATCH($B639,PUNT_SeasonAVG!$I:$I,0))</f>
        <v>#N/A</v>
      </c>
      <c r="N639" s="5" t="e">
        <f>INDEX(PUNT_L10gamesAVG!B:B,MATCH($B639,PUNT_L10gamesAVG!$I:$I,0))</f>
        <v>#N/A</v>
      </c>
      <c r="O639" s="5" t="e">
        <f>INDEX(PUNT_L5gamesAVG!B:B,MATCH($B639,PUNT_L5gamesAVG!$I:$I,0))</f>
        <v>#N/A</v>
      </c>
    </row>
    <row r="640" spans="1:15" x14ac:dyDescent="0.3">
      <c r="A640">
        <v>6143</v>
      </c>
      <c r="B640" t="s">
        <v>1417</v>
      </c>
      <c r="C640" t="s">
        <v>742</v>
      </c>
      <c r="D640" t="s">
        <v>1418</v>
      </c>
      <c r="E640" t="s">
        <v>329</v>
      </c>
      <c r="F640" t="s">
        <v>811</v>
      </c>
      <c r="G640">
        <v>55</v>
      </c>
      <c r="H640" t="s">
        <v>274</v>
      </c>
      <c r="I640" t="s">
        <v>274</v>
      </c>
      <c r="J640" t="s">
        <v>687</v>
      </c>
      <c r="K640" t="e">
        <f>INDEX(PUNT_SeasonAVG!I:I,MATCH($B640,PUNT_SeasonAVG!$I:$I,0))</f>
        <v>#N/A</v>
      </c>
      <c r="L640" t="e">
        <f>INDEX(PUNT_SeasonAVG!K:K,MATCH($B640,PUNT_SeasonAVG!$I:$I,0))</f>
        <v>#N/A</v>
      </c>
      <c r="M640" s="5" t="e">
        <f>INDEX(PUNT_SeasonAVG!B:B,MATCH($B640,PUNT_SeasonAVG!$I:$I,0))</f>
        <v>#N/A</v>
      </c>
      <c r="N640" s="5" t="e">
        <f>INDEX(PUNT_L10gamesAVG!B:B,MATCH($B640,PUNT_L10gamesAVG!$I:$I,0))</f>
        <v>#N/A</v>
      </c>
      <c r="O640" s="5" t="e">
        <f>INDEX(PUNT_L5gamesAVG!B:B,MATCH($B640,PUNT_L5gamesAVG!$I:$I,0))</f>
        <v>#N/A</v>
      </c>
    </row>
    <row r="641" spans="1:15" x14ac:dyDescent="0.3">
      <c r="A641">
        <v>6144</v>
      </c>
      <c r="B641" t="s">
        <v>1419</v>
      </c>
      <c r="C641" t="s">
        <v>756</v>
      </c>
      <c r="D641" t="s">
        <v>1420</v>
      </c>
      <c r="E641" t="s">
        <v>331</v>
      </c>
      <c r="F641" t="s">
        <v>719</v>
      </c>
      <c r="G641">
        <v>10</v>
      </c>
      <c r="H641" t="s">
        <v>275</v>
      </c>
      <c r="I641" t="s">
        <v>275</v>
      </c>
      <c r="J641" t="s">
        <v>687</v>
      </c>
      <c r="K641" t="e">
        <f>INDEX(PUNT_SeasonAVG!I:I,MATCH($B641,PUNT_SeasonAVG!$I:$I,0))</f>
        <v>#N/A</v>
      </c>
      <c r="L641" t="e">
        <f>INDEX(PUNT_SeasonAVG!K:K,MATCH($B641,PUNT_SeasonAVG!$I:$I,0))</f>
        <v>#N/A</v>
      </c>
      <c r="M641" s="5" t="e">
        <f>INDEX(PUNT_SeasonAVG!B:B,MATCH($B641,PUNT_SeasonAVG!$I:$I,0))</f>
        <v>#N/A</v>
      </c>
      <c r="N641" s="5" t="e">
        <f>INDEX(PUNT_L10gamesAVG!B:B,MATCH($B641,PUNT_L10gamesAVG!$I:$I,0))</f>
        <v>#N/A</v>
      </c>
      <c r="O641" s="5" t="e">
        <f>INDEX(PUNT_L5gamesAVG!B:B,MATCH($B641,PUNT_L5gamesAVG!$I:$I,0))</f>
        <v>#N/A</v>
      </c>
    </row>
    <row r="642" spans="1:15" x14ac:dyDescent="0.3">
      <c r="A642">
        <v>6145</v>
      </c>
      <c r="B642" t="s">
        <v>1421</v>
      </c>
      <c r="C642" t="s">
        <v>720</v>
      </c>
      <c r="D642" t="s">
        <v>1422</v>
      </c>
      <c r="E642" t="s">
        <v>337</v>
      </c>
      <c r="F642" t="s">
        <v>728</v>
      </c>
      <c r="G642">
        <v>8</v>
      </c>
      <c r="H642" t="s">
        <v>275</v>
      </c>
      <c r="I642" t="s">
        <v>275</v>
      </c>
      <c r="J642" t="s">
        <v>687</v>
      </c>
      <c r="K642" t="e">
        <f>INDEX(PUNT_SeasonAVG!I:I,MATCH($B642,PUNT_SeasonAVG!$I:$I,0))</f>
        <v>#N/A</v>
      </c>
      <c r="L642" t="e">
        <f>INDEX(PUNT_SeasonAVG!K:K,MATCH($B642,PUNT_SeasonAVG!$I:$I,0))</f>
        <v>#N/A</v>
      </c>
      <c r="M642" s="5" t="e">
        <f>INDEX(PUNT_SeasonAVG!B:B,MATCH($B642,PUNT_SeasonAVG!$I:$I,0))</f>
        <v>#N/A</v>
      </c>
      <c r="N642" s="5" t="e">
        <f>INDEX(PUNT_L10gamesAVG!B:B,MATCH($B642,PUNT_L10gamesAVG!$I:$I,0))</f>
        <v>#N/A</v>
      </c>
      <c r="O642" s="5" t="e">
        <f>INDEX(PUNT_L5gamesAVG!B:B,MATCH($B642,PUNT_L5gamesAVG!$I:$I,0))</f>
        <v>#N/A</v>
      </c>
    </row>
    <row r="643" spans="1:15" x14ac:dyDescent="0.3">
      <c r="A643">
        <v>6146</v>
      </c>
      <c r="B643" t="s">
        <v>1423</v>
      </c>
      <c r="C643" t="s">
        <v>752</v>
      </c>
      <c r="D643" t="s">
        <v>1424</v>
      </c>
      <c r="E643" t="s">
        <v>332</v>
      </c>
      <c r="F643" t="s">
        <v>734</v>
      </c>
      <c r="G643">
        <v>15</v>
      </c>
      <c r="H643" t="s">
        <v>275</v>
      </c>
      <c r="I643" t="s">
        <v>275</v>
      </c>
      <c r="J643" t="s">
        <v>687</v>
      </c>
      <c r="K643" t="e">
        <f>INDEX(PUNT_SeasonAVG!I:I,MATCH($B643,PUNT_SeasonAVG!$I:$I,0))</f>
        <v>#N/A</v>
      </c>
      <c r="L643" t="e">
        <f>INDEX(PUNT_SeasonAVG!K:K,MATCH($B643,PUNT_SeasonAVG!$I:$I,0))</f>
        <v>#N/A</v>
      </c>
      <c r="M643" s="5" t="e">
        <f>INDEX(PUNT_SeasonAVG!B:B,MATCH($B643,PUNT_SeasonAVG!$I:$I,0))</f>
        <v>#N/A</v>
      </c>
      <c r="N643" s="5" t="e">
        <f>INDEX(PUNT_L10gamesAVG!B:B,MATCH($B643,PUNT_L10gamesAVG!$I:$I,0))</f>
        <v>#N/A</v>
      </c>
      <c r="O643" s="5" t="e">
        <f>INDEX(PUNT_L5gamesAVG!B:B,MATCH($B643,PUNT_L5gamesAVG!$I:$I,0))</f>
        <v>#N/A</v>
      </c>
    </row>
    <row r="644" spans="1:15" x14ac:dyDescent="0.3">
      <c r="A644">
        <v>6147</v>
      </c>
      <c r="B644" t="s">
        <v>1425</v>
      </c>
      <c r="C644" t="s">
        <v>696</v>
      </c>
      <c r="D644" t="s">
        <v>1296</v>
      </c>
      <c r="E644" t="s">
        <v>341</v>
      </c>
      <c r="F644" t="s">
        <v>831</v>
      </c>
      <c r="G644">
        <v>43</v>
      </c>
      <c r="H644" t="s">
        <v>275</v>
      </c>
      <c r="I644" t="s">
        <v>275</v>
      </c>
      <c r="J644" t="s">
        <v>687</v>
      </c>
      <c r="K644" t="e">
        <f>INDEX(PUNT_SeasonAVG!I:I,MATCH($B644,PUNT_SeasonAVG!$I:$I,0))</f>
        <v>#N/A</v>
      </c>
      <c r="L644" t="e">
        <f>INDEX(PUNT_SeasonAVG!K:K,MATCH($B644,PUNT_SeasonAVG!$I:$I,0))</f>
        <v>#N/A</v>
      </c>
      <c r="M644" s="5" t="e">
        <f>INDEX(PUNT_SeasonAVG!B:B,MATCH($B644,PUNT_SeasonAVG!$I:$I,0))</f>
        <v>#N/A</v>
      </c>
      <c r="N644" s="5" t="e">
        <f>INDEX(PUNT_L10gamesAVG!B:B,MATCH($B644,PUNT_L10gamesAVG!$I:$I,0))</f>
        <v>#N/A</v>
      </c>
      <c r="O644" s="5" t="e">
        <f>INDEX(PUNT_L5gamesAVG!B:B,MATCH($B644,PUNT_L5gamesAVG!$I:$I,0))</f>
        <v>#N/A</v>
      </c>
    </row>
    <row r="645" spans="1:15" x14ac:dyDescent="0.3">
      <c r="A645">
        <v>6148</v>
      </c>
      <c r="B645" t="s">
        <v>1426</v>
      </c>
      <c r="C645" t="s">
        <v>45</v>
      </c>
      <c r="D645" t="s">
        <v>1427</v>
      </c>
      <c r="E645" t="s">
        <v>355</v>
      </c>
      <c r="F645" t="s">
        <v>716</v>
      </c>
      <c r="G645">
        <v>13</v>
      </c>
      <c r="H645" t="s">
        <v>275</v>
      </c>
      <c r="I645" t="s">
        <v>275</v>
      </c>
      <c r="J645" t="s">
        <v>687</v>
      </c>
      <c r="K645" t="e">
        <f>INDEX(PUNT_SeasonAVG!I:I,MATCH($B645,PUNT_SeasonAVG!$I:$I,0))</f>
        <v>#N/A</v>
      </c>
      <c r="L645" t="e">
        <f>INDEX(PUNT_SeasonAVG!K:K,MATCH($B645,PUNT_SeasonAVG!$I:$I,0))</f>
        <v>#N/A</v>
      </c>
      <c r="M645" s="5" t="e">
        <f>INDEX(PUNT_SeasonAVG!B:B,MATCH($B645,PUNT_SeasonAVG!$I:$I,0))</f>
        <v>#N/A</v>
      </c>
      <c r="N645" s="5" t="e">
        <f>INDEX(PUNT_L10gamesAVG!B:B,MATCH($B645,PUNT_L10gamesAVG!$I:$I,0))</f>
        <v>#N/A</v>
      </c>
      <c r="O645" s="5" t="e">
        <f>INDEX(PUNT_L5gamesAVG!B:B,MATCH($B645,PUNT_L5gamesAVG!$I:$I,0))</f>
        <v>#N/A</v>
      </c>
    </row>
    <row r="646" spans="1:15" x14ac:dyDescent="0.3">
      <c r="A646">
        <v>6149</v>
      </c>
      <c r="B646" t="s">
        <v>1428</v>
      </c>
      <c r="C646" t="s">
        <v>696</v>
      </c>
      <c r="D646" t="s">
        <v>1429</v>
      </c>
      <c r="E646" t="s">
        <v>341</v>
      </c>
      <c r="F646" t="s">
        <v>831</v>
      </c>
      <c r="G646">
        <v>71</v>
      </c>
      <c r="H646" t="s">
        <v>274</v>
      </c>
      <c r="I646" t="s">
        <v>274</v>
      </c>
      <c r="J646" t="s">
        <v>687</v>
      </c>
      <c r="K646" t="e">
        <f>INDEX(PUNT_SeasonAVG!I:I,MATCH($B646,PUNT_SeasonAVG!$I:$I,0))</f>
        <v>#N/A</v>
      </c>
      <c r="L646" t="e">
        <f>INDEX(PUNT_SeasonAVG!K:K,MATCH($B646,PUNT_SeasonAVG!$I:$I,0))</f>
        <v>#N/A</v>
      </c>
      <c r="M646" s="5" t="e">
        <f>INDEX(PUNT_SeasonAVG!B:B,MATCH($B646,PUNT_SeasonAVG!$I:$I,0))</f>
        <v>#N/A</v>
      </c>
      <c r="N646" s="5" t="e">
        <f>INDEX(PUNT_L10gamesAVG!B:B,MATCH($B646,PUNT_L10gamesAVG!$I:$I,0))</f>
        <v>#N/A</v>
      </c>
      <c r="O646" s="5" t="e">
        <f>INDEX(PUNT_L5gamesAVG!B:B,MATCH($B646,PUNT_L5gamesAVG!$I:$I,0))</f>
        <v>#N/A</v>
      </c>
    </row>
    <row r="647" spans="1:15" x14ac:dyDescent="0.3">
      <c r="A647">
        <v>6150</v>
      </c>
      <c r="B647" t="s">
        <v>1430</v>
      </c>
      <c r="C647" t="s">
        <v>752</v>
      </c>
      <c r="D647" t="s">
        <v>1431</v>
      </c>
      <c r="E647" t="s">
        <v>325</v>
      </c>
      <c r="F647" t="s">
        <v>806</v>
      </c>
      <c r="G647">
        <v>15</v>
      </c>
      <c r="H647" t="s">
        <v>275</v>
      </c>
      <c r="I647" t="s">
        <v>275</v>
      </c>
      <c r="J647" t="s">
        <v>687</v>
      </c>
      <c r="K647" t="e">
        <f>INDEX(PUNT_SeasonAVG!I:I,MATCH($B647,PUNT_SeasonAVG!$I:$I,0))</f>
        <v>#N/A</v>
      </c>
      <c r="L647" t="e">
        <f>INDEX(PUNT_SeasonAVG!K:K,MATCH($B647,PUNT_SeasonAVG!$I:$I,0))</f>
        <v>#N/A</v>
      </c>
      <c r="M647" s="5" t="e">
        <f>INDEX(PUNT_SeasonAVG!B:B,MATCH($B647,PUNT_SeasonAVG!$I:$I,0))</f>
        <v>#N/A</v>
      </c>
      <c r="N647" s="5" t="e">
        <f>INDEX(PUNT_L10gamesAVG!B:B,MATCH($B647,PUNT_L10gamesAVG!$I:$I,0))</f>
        <v>#N/A</v>
      </c>
      <c r="O647" s="5" t="e">
        <f>INDEX(PUNT_L5gamesAVG!B:B,MATCH($B647,PUNT_L5gamesAVG!$I:$I,0))</f>
        <v>#N/A</v>
      </c>
    </row>
    <row r="648" spans="1:15" x14ac:dyDescent="0.3">
      <c r="A648">
        <v>6151</v>
      </c>
      <c r="B648" t="s">
        <v>1432</v>
      </c>
      <c r="C648" t="s">
        <v>807</v>
      </c>
      <c r="D648" t="s">
        <v>1012</v>
      </c>
      <c r="E648" t="s">
        <v>320</v>
      </c>
      <c r="F648" t="s">
        <v>710</v>
      </c>
      <c r="G648">
        <v>44</v>
      </c>
      <c r="H648" t="s">
        <v>274</v>
      </c>
      <c r="I648" t="s">
        <v>274</v>
      </c>
      <c r="J648" t="s">
        <v>687</v>
      </c>
      <c r="K648" t="e">
        <f>INDEX(PUNT_SeasonAVG!I:I,MATCH($B648,PUNT_SeasonAVG!$I:$I,0))</f>
        <v>#N/A</v>
      </c>
      <c r="L648" t="e">
        <f>INDEX(PUNT_SeasonAVG!K:K,MATCH($B648,PUNT_SeasonAVG!$I:$I,0))</f>
        <v>#N/A</v>
      </c>
      <c r="M648" s="5" t="e">
        <f>INDEX(PUNT_SeasonAVG!B:B,MATCH($B648,PUNT_SeasonAVG!$I:$I,0))</f>
        <v>#N/A</v>
      </c>
      <c r="N648" s="5" t="e">
        <f>INDEX(PUNT_L10gamesAVG!B:B,MATCH($B648,PUNT_L10gamesAVG!$I:$I,0))</f>
        <v>#N/A</v>
      </c>
      <c r="O648" s="5" t="e">
        <f>INDEX(PUNT_L5gamesAVG!B:B,MATCH($B648,PUNT_L5gamesAVG!$I:$I,0))</f>
        <v>#N/A</v>
      </c>
    </row>
    <row r="649" spans="1:15" x14ac:dyDescent="0.3">
      <c r="A649">
        <v>6152</v>
      </c>
      <c r="B649" t="s">
        <v>1433</v>
      </c>
      <c r="C649" t="s">
        <v>732</v>
      </c>
      <c r="D649" t="s">
        <v>1362</v>
      </c>
      <c r="E649" t="s">
        <v>354</v>
      </c>
      <c r="F649" t="s">
        <v>694</v>
      </c>
      <c r="G649">
        <v>18</v>
      </c>
      <c r="H649" t="s">
        <v>274</v>
      </c>
      <c r="I649" t="s">
        <v>274</v>
      </c>
      <c r="J649" t="s">
        <v>687</v>
      </c>
      <c r="K649" t="e">
        <f>INDEX(PUNT_SeasonAVG!I:I,MATCH($B649,PUNT_SeasonAVG!$I:$I,0))</f>
        <v>#N/A</v>
      </c>
      <c r="L649" t="e">
        <f>INDEX(PUNT_SeasonAVG!K:K,MATCH($B649,PUNT_SeasonAVG!$I:$I,0))</f>
        <v>#N/A</v>
      </c>
      <c r="M649" s="5" t="e">
        <f>INDEX(PUNT_SeasonAVG!B:B,MATCH($B649,PUNT_SeasonAVG!$I:$I,0))</f>
        <v>#N/A</v>
      </c>
      <c r="N649" s="5" t="e">
        <f>INDEX(PUNT_L10gamesAVG!B:B,MATCH($B649,PUNT_L10gamesAVG!$I:$I,0))</f>
        <v>#N/A</v>
      </c>
      <c r="O649" s="5" t="e">
        <f>INDEX(PUNT_L5gamesAVG!B:B,MATCH($B649,PUNT_L5gamesAVG!$I:$I,0))</f>
        <v>#N/A</v>
      </c>
    </row>
    <row r="650" spans="1:15" x14ac:dyDescent="0.3">
      <c r="A650">
        <v>6153</v>
      </c>
      <c r="B650" t="s">
        <v>1434</v>
      </c>
      <c r="C650" t="s">
        <v>747</v>
      </c>
      <c r="D650" t="s">
        <v>1435</v>
      </c>
      <c r="E650" t="s">
        <v>331</v>
      </c>
      <c r="F650" t="s">
        <v>719</v>
      </c>
      <c r="G650">
        <v>74</v>
      </c>
      <c r="H650" t="s">
        <v>274</v>
      </c>
      <c r="I650" t="s">
        <v>274</v>
      </c>
      <c r="J650" t="s">
        <v>687</v>
      </c>
      <c r="K650" t="e">
        <f>INDEX(PUNT_SeasonAVG!I:I,MATCH($B650,PUNT_SeasonAVG!$I:$I,0))</f>
        <v>#N/A</v>
      </c>
      <c r="L650" t="e">
        <f>INDEX(PUNT_SeasonAVG!K:K,MATCH($B650,PUNT_SeasonAVG!$I:$I,0))</f>
        <v>#N/A</v>
      </c>
      <c r="M650" s="5" t="e">
        <f>INDEX(PUNT_SeasonAVG!B:B,MATCH($B650,PUNT_SeasonAVG!$I:$I,0))</f>
        <v>#N/A</v>
      </c>
      <c r="N650" s="5" t="e">
        <f>INDEX(PUNT_L10gamesAVG!B:B,MATCH($B650,PUNT_L10gamesAVG!$I:$I,0))</f>
        <v>#N/A</v>
      </c>
      <c r="O650" s="5" t="e">
        <f>INDEX(PUNT_L5gamesAVG!B:B,MATCH($B650,PUNT_L5gamesAVG!$I:$I,0))</f>
        <v>#N/A</v>
      </c>
    </row>
    <row r="651" spans="1:15" x14ac:dyDescent="0.3">
      <c r="A651">
        <v>6154</v>
      </c>
      <c r="B651" t="s">
        <v>1436</v>
      </c>
      <c r="C651" t="s">
        <v>692</v>
      </c>
      <c r="D651" t="s">
        <v>1437</v>
      </c>
      <c r="E651" t="s">
        <v>354</v>
      </c>
      <c r="F651" t="s">
        <v>694</v>
      </c>
      <c r="G651">
        <v>19</v>
      </c>
      <c r="H651" t="s">
        <v>274</v>
      </c>
      <c r="I651" t="s">
        <v>274</v>
      </c>
      <c r="J651" t="s">
        <v>687</v>
      </c>
      <c r="K651" t="e">
        <f>INDEX(PUNT_SeasonAVG!I:I,MATCH($B651,PUNT_SeasonAVG!$I:$I,0))</f>
        <v>#N/A</v>
      </c>
      <c r="L651" t="e">
        <f>INDEX(PUNT_SeasonAVG!K:K,MATCH($B651,PUNT_SeasonAVG!$I:$I,0))</f>
        <v>#N/A</v>
      </c>
      <c r="M651" s="5" t="e">
        <f>INDEX(PUNT_SeasonAVG!B:B,MATCH($B651,PUNT_SeasonAVG!$I:$I,0))</f>
        <v>#N/A</v>
      </c>
      <c r="N651" s="5" t="e">
        <f>INDEX(PUNT_L10gamesAVG!B:B,MATCH($B651,PUNT_L10gamesAVG!$I:$I,0))</f>
        <v>#N/A</v>
      </c>
      <c r="O651" s="5" t="e">
        <f>INDEX(PUNT_L5gamesAVG!B:B,MATCH($B651,PUNT_L5gamesAVG!$I:$I,0))</f>
        <v>#N/A</v>
      </c>
    </row>
    <row r="652" spans="1:15" x14ac:dyDescent="0.3">
      <c r="A652">
        <v>6155</v>
      </c>
      <c r="B652" t="s">
        <v>1438</v>
      </c>
      <c r="C652" t="s">
        <v>866</v>
      </c>
      <c r="D652" t="s">
        <v>1439</v>
      </c>
      <c r="E652" t="s">
        <v>334</v>
      </c>
      <c r="F652" t="s">
        <v>760</v>
      </c>
      <c r="G652">
        <v>7</v>
      </c>
      <c r="H652" t="s">
        <v>274</v>
      </c>
      <c r="I652" t="s">
        <v>274</v>
      </c>
      <c r="J652" t="s">
        <v>687</v>
      </c>
      <c r="K652" t="e">
        <f>INDEX(PUNT_SeasonAVG!I:I,MATCH($B652,PUNT_SeasonAVG!$I:$I,0))</f>
        <v>#N/A</v>
      </c>
      <c r="L652" t="e">
        <f>INDEX(PUNT_SeasonAVG!K:K,MATCH($B652,PUNT_SeasonAVG!$I:$I,0))</f>
        <v>#N/A</v>
      </c>
      <c r="M652" s="5" t="e">
        <f>INDEX(PUNT_SeasonAVG!B:B,MATCH($B652,PUNT_SeasonAVG!$I:$I,0))</f>
        <v>#N/A</v>
      </c>
      <c r="N652" s="5" t="e">
        <f>INDEX(PUNT_L10gamesAVG!B:B,MATCH($B652,PUNT_L10gamesAVG!$I:$I,0))</f>
        <v>#N/A</v>
      </c>
      <c r="O652" s="5" t="e">
        <f>INDEX(PUNT_L5gamesAVG!B:B,MATCH($B652,PUNT_L5gamesAVG!$I:$I,0))</f>
        <v>#N/A</v>
      </c>
    </row>
    <row r="653" spans="1:15" x14ac:dyDescent="0.3">
      <c r="A653">
        <v>6156</v>
      </c>
      <c r="B653" t="s">
        <v>1440</v>
      </c>
      <c r="C653" t="s">
        <v>723</v>
      </c>
      <c r="D653" t="s">
        <v>1441</v>
      </c>
      <c r="E653" t="s">
        <v>322</v>
      </c>
      <c r="F653" t="s">
        <v>862</v>
      </c>
      <c r="G653">
        <v>63</v>
      </c>
      <c r="H653" t="s">
        <v>274</v>
      </c>
      <c r="I653" t="s">
        <v>274</v>
      </c>
      <c r="J653" t="s">
        <v>687</v>
      </c>
      <c r="K653" t="e">
        <f>INDEX(PUNT_SeasonAVG!I:I,MATCH($B653,PUNT_SeasonAVG!$I:$I,0))</f>
        <v>#N/A</v>
      </c>
      <c r="L653" t="e">
        <f>INDEX(PUNT_SeasonAVG!K:K,MATCH($B653,PUNT_SeasonAVG!$I:$I,0))</f>
        <v>#N/A</v>
      </c>
      <c r="M653" s="5" t="e">
        <f>INDEX(PUNT_SeasonAVG!B:B,MATCH($B653,PUNT_SeasonAVG!$I:$I,0))</f>
        <v>#N/A</v>
      </c>
      <c r="N653" s="5" t="e">
        <f>INDEX(PUNT_L10gamesAVG!B:B,MATCH($B653,PUNT_L10gamesAVG!$I:$I,0))</f>
        <v>#N/A</v>
      </c>
      <c r="O653" s="5" t="e">
        <f>INDEX(PUNT_L5gamesAVG!B:B,MATCH($B653,PUNT_L5gamesAVG!$I:$I,0))</f>
        <v>#N/A</v>
      </c>
    </row>
    <row r="654" spans="1:15" x14ac:dyDescent="0.3">
      <c r="A654">
        <v>6157</v>
      </c>
      <c r="B654" t="s">
        <v>1442</v>
      </c>
      <c r="C654" t="s">
        <v>720</v>
      </c>
      <c r="D654" t="s">
        <v>896</v>
      </c>
      <c r="E654" t="s">
        <v>314</v>
      </c>
      <c r="F654" t="s">
        <v>770</v>
      </c>
      <c r="G654">
        <v>9</v>
      </c>
      <c r="H654" t="s">
        <v>274</v>
      </c>
      <c r="I654" t="s">
        <v>274</v>
      </c>
      <c r="J654" t="s">
        <v>687</v>
      </c>
      <c r="K654" t="e">
        <f>INDEX(PUNT_SeasonAVG!I:I,MATCH($B654,PUNT_SeasonAVG!$I:$I,0))</f>
        <v>#N/A</v>
      </c>
      <c r="L654" t="e">
        <f>INDEX(PUNT_SeasonAVG!K:K,MATCH($B654,PUNT_SeasonAVG!$I:$I,0))</f>
        <v>#N/A</v>
      </c>
      <c r="M654" s="5" t="e">
        <f>INDEX(PUNT_SeasonAVG!B:B,MATCH($B654,PUNT_SeasonAVG!$I:$I,0))</f>
        <v>#N/A</v>
      </c>
      <c r="N654" s="5" t="e">
        <f>INDEX(PUNT_L10gamesAVG!B:B,MATCH($B654,PUNT_L10gamesAVG!$I:$I,0))</f>
        <v>#N/A</v>
      </c>
      <c r="O654" s="5" t="e">
        <f>INDEX(PUNT_L5gamesAVG!B:B,MATCH($B654,PUNT_L5gamesAVG!$I:$I,0))</f>
        <v>#N/A</v>
      </c>
    </row>
    <row r="655" spans="1:15" x14ac:dyDescent="0.3">
      <c r="A655">
        <v>6158</v>
      </c>
      <c r="B655" t="s">
        <v>1443</v>
      </c>
      <c r="C655" t="s">
        <v>45</v>
      </c>
      <c r="D655" t="s">
        <v>1444</v>
      </c>
      <c r="E655" t="s">
        <v>347</v>
      </c>
      <c r="F655" t="s">
        <v>739</v>
      </c>
      <c r="G655">
        <v>57</v>
      </c>
      <c r="H655" t="s">
        <v>274</v>
      </c>
      <c r="I655" t="s">
        <v>274</v>
      </c>
      <c r="J655" t="s">
        <v>687</v>
      </c>
      <c r="K655" t="e">
        <f>INDEX(PUNT_SeasonAVG!I:I,MATCH($B655,PUNT_SeasonAVG!$I:$I,0))</f>
        <v>#N/A</v>
      </c>
      <c r="L655" t="e">
        <f>INDEX(PUNT_SeasonAVG!K:K,MATCH($B655,PUNT_SeasonAVG!$I:$I,0))</f>
        <v>#N/A</v>
      </c>
      <c r="M655" s="5" t="e">
        <f>INDEX(PUNT_SeasonAVG!B:B,MATCH($B655,PUNT_SeasonAVG!$I:$I,0))</f>
        <v>#N/A</v>
      </c>
      <c r="N655" s="5" t="e">
        <f>INDEX(PUNT_L10gamesAVG!B:B,MATCH($B655,PUNT_L10gamesAVG!$I:$I,0))</f>
        <v>#N/A</v>
      </c>
      <c r="O655" s="5" t="e">
        <f>INDEX(PUNT_L5gamesAVG!B:B,MATCH($B655,PUNT_L5gamesAVG!$I:$I,0))</f>
        <v>#N/A</v>
      </c>
    </row>
    <row r="656" spans="1:15" x14ac:dyDescent="0.3">
      <c r="A656">
        <v>6159</v>
      </c>
      <c r="B656" t="s">
        <v>1445</v>
      </c>
      <c r="C656" t="s">
        <v>720</v>
      </c>
      <c r="D656" t="s">
        <v>1446</v>
      </c>
      <c r="E656" t="s">
        <v>332</v>
      </c>
      <c r="F656" t="s">
        <v>734</v>
      </c>
      <c r="G656">
        <v>86</v>
      </c>
      <c r="H656" t="s">
        <v>274</v>
      </c>
      <c r="I656" t="s">
        <v>274</v>
      </c>
      <c r="J656" t="s">
        <v>687</v>
      </c>
      <c r="K656" t="e">
        <f>INDEX(PUNT_SeasonAVG!I:I,MATCH($B656,PUNT_SeasonAVG!$I:$I,0))</f>
        <v>#N/A</v>
      </c>
      <c r="L656" t="e">
        <f>INDEX(PUNT_SeasonAVG!K:K,MATCH($B656,PUNT_SeasonAVG!$I:$I,0))</f>
        <v>#N/A</v>
      </c>
      <c r="M656" s="5" t="e">
        <f>INDEX(PUNT_SeasonAVG!B:B,MATCH($B656,PUNT_SeasonAVG!$I:$I,0))</f>
        <v>#N/A</v>
      </c>
      <c r="N656" s="5" t="e">
        <f>INDEX(PUNT_L10gamesAVG!B:B,MATCH($B656,PUNT_L10gamesAVG!$I:$I,0))</f>
        <v>#N/A</v>
      </c>
      <c r="O656" s="5" t="e">
        <f>INDEX(PUNT_L5gamesAVG!B:B,MATCH($B656,PUNT_L5gamesAVG!$I:$I,0))</f>
        <v>#N/A</v>
      </c>
    </row>
    <row r="657" spans="1:15" x14ac:dyDescent="0.3">
      <c r="A657">
        <v>6160</v>
      </c>
      <c r="B657" t="s">
        <v>1447</v>
      </c>
      <c r="C657" t="s">
        <v>689</v>
      </c>
      <c r="D657" t="s">
        <v>1036</v>
      </c>
      <c r="E657" t="s">
        <v>355</v>
      </c>
      <c r="F657" t="s">
        <v>716</v>
      </c>
      <c r="G657">
        <v>32</v>
      </c>
      <c r="H657" t="s">
        <v>274</v>
      </c>
      <c r="I657" t="s">
        <v>274</v>
      </c>
      <c r="J657" t="s">
        <v>687</v>
      </c>
      <c r="K657" t="e">
        <f>INDEX(PUNT_SeasonAVG!I:I,MATCH($B657,PUNT_SeasonAVG!$I:$I,0))</f>
        <v>#N/A</v>
      </c>
      <c r="L657" t="e">
        <f>INDEX(PUNT_SeasonAVG!K:K,MATCH($B657,PUNT_SeasonAVG!$I:$I,0))</f>
        <v>#N/A</v>
      </c>
      <c r="M657" s="5" t="e">
        <f>INDEX(PUNT_SeasonAVG!B:B,MATCH($B657,PUNT_SeasonAVG!$I:$I,0))</f>
        <v>#N/A</v>
      </c>
      <c r="N657" s="5" t="e">
        <f>INDEX(PUNT_L10gamesAVG!B:B,MATCH($B657,PUNT_L10gamesAVG!$I:$I,0))</f>
        <v>#N/A</v>
      </c>
      <c r="O657" s="5" t="e">
        <f>INDEX(PUNT_L5gamesAVG!B:B,MATCH($B657,PUNT_L5gamesAVG!$I:$I,0))</f>
        <v>#N/A</v>
      </c>
    </row>
    <row r="658" spans="1:15" x14ac:dyDescent="0.3">
      <c r="A658">
        <v>6161</v>
      </c>
      <c r="B658" t="s">
        <v>1448</v>
      </c>
      <c r="C658" t="s">
        <v>807</v>
      </c>
      <c r="D658" t="s">
        <v>1449</v>
      </c>
      <c r="E658" t="s">
        <v>341</v>
      </c>
      <c r="F658" t="s">
        <v>831</v>
      </c>
      <c r="G658">
        <v>3</v>
      </c>
      <c r="H658" t="s">
        <v>274</v>
      </c>
      <c r="I658" t="s">
        <v>274</v>
      </c>
      <c r="J658" t="s">
        <v>687</v>
      </c>
      <c r="K658" t="e">
        <f>INDEX(PUNT_SeasonAVG!I:I,MATCH($B658,PUNT_SeasonAVG!$I:$I,0))</f>
        <v>#N/A</v>
      </c>
      <c r="L658" t="e">
        <f>INDEX(PUNT_SeasonAVG!K:K,MATCH($B658,PUNT_SeasonAVG!$I:$I,0))</f>
        <v>#N/A</v>
      </c>
      <c r="M658" s="5" t="e">
        <f>INDEX(PUNT_SeasonAVG!B:B,MATCH($B658,PUNT_SeasonAVG!$I:$I,0))</f>
        <v>#N/A</v>
      </c>
      <c r="N658" s="5" t="e">
        <f>INDEX(PUNT_L10gamesAVG!B:B,MATCH($B658,PUNT_L10gamesAVG!$I:$I,0))</f>
        <v>#N/A</v>
      </c>
      <c r="O658" s="5" t="e">
        <f>INDEX(PUNT_L5gamesAVG!B:B,MATCH($B658,PUNT_L5gamesAVG!$I:$I,0))</f>
        <v>#N/A</v>
      </c>
    </row>
    <row r="659" spans="1:15" x14ac:dyDescent="0.3">
      <c r="A659">
        <v>6162</v>
      </c>
      <c r="B659" t="s">
        <v>1450</v>
      </c>
      <c r="C659" t="s">
        <v>692</v>
      </c>
      <c r="D659" t="s">
        <v>1451</v>
      </c>
      <c r="E659" t="s">
        <v>338</v>
      </c>
      <c r="F659" t="s">
        <v>754</v>
      </c>
      <c r="G659">
        <v>79</v>
      </c>
      <c r="H659" t="s">
        <v>274</v>
      </c>
      <c r="I659" t="s">
        <v>274</v>
      </c>
      <c r="J659" t="s">
        <v>687</v>
      </c>
      <c r="K659" t="e">
        <f>INDEX(PUNT_SeasonAVG!I:I,MATCH($B659,PUNT_SeasonAVG!$I:$I,0))</f>
        <v>#N/A</v>
      </c>
      <c r="L659" t="e">
        <f>INDEX(PUNT_SeasonAVG!K:K,MATCH($B659,PUNT_SeasonAVG!$I:$I,0))</f>
        <v>#N/A</v>
      </c>
      <c r="M659" s="5" t="e">
        <f>INDEX(PUNT_SeasonAVG!B:B,MATCH($B659,PUNT_SeasonAVG!$I:$I,0))</f>
        <v>#N/A</v>
      </c>
      <c r="N659" s="5" t="e">
        <f>INDEX(PUNT_L10gamesAVG!B:B,MATCH($B659,PUNT_L10gamesAVG!$I:$I,0))</f>
        <v>#N/A</v>
      </c>
      <c r="O659" s="5" t="e">
        <f>INDEX(PUNT_L5gamesAVG!B:B,MATCH($B659,PUNT_L5gamesAVG!$I:$I,0))</f>
        <v>#N/A</v>
      </c>
    </row>
    <row r="660" spans="1:15" x14ac:dyDescent="0.3">
      <c r="A660">
        <v>6163</v>
      </c>
      <c r="B660" t="s">
        <v>1452</v>
      </c>
      <c r="C660" t="s">
        <v>712</v>
      </c>
      <c r="D660" t="s">
        <v>1453</v>
      </c>
      <c r="E660" t="s">
        <v>314</v>
      </c>
      <c r="F660" t="s">
        <v>770</v>
      </c>
      <c r="G660">
        <v>1</v>
      </c>
      <c r="H660" t="s">
        <v>275</v>
      </c>
      <c r="I660" t="s">
        <v>275</v>
      </c>
      <c r="J660" t="s">
        <v>677</v>
      </c>
      <c r="K660" t="e">
        <f>INDEX(PUNT_SeasonAVG!I:I,MATCH($B660,PUNT_SeasonAVG!$I:$I,0))</f>
        <v>#N/A</v>
      </c>
      <c r="L660" t="e">
        <f>INDEX(PUNT_SeasonAVG!K:K,MATCH($B660,PUNT_SeasonAVG!$I:$I,0))</f>
        <v>#N/A</v>
      </c>
      <c r="M660" s="5" t="e">
        <f>INDEX(PUNT_SeasonAVG!B:B,MATCH($B660,PUNT_SeasonAVG!$I:$I,0))</f>
        <v>#N/A</v>
      </c>
      <c r="N660" s="5" t="e">
        <f>INDEX(PUNT_L10gamesAVG!B:B,MATCH($B660,PUNT_L10gamesAVG!$I:$I,0))</f>
        <v>#N/A</v>
      </c>
      <c r="O660" s="5" t="e">
        <f>INDEX(PUNT_L5gamesAVG!B:B,MATCH($B660,PUNT_L5gamesAVG!$I:$I,0))</f>
        <v>#N/A</v>
      </c>
    </row>
    <row r="661" spans="1:15" x14ac:dyDescent="0.3">
      <c r="A661">
        <v>6165</v>
      </c>
      <c r="B661" t="s">
        <v>1455</v>
      </c>
      <c r="C661" t="s">
        <v>747</v>
      </c>
      <c r="D661" t="s">
        <v>1456</v>
      </c>
      <c r="E661" t="s">
        <v>341</v>
      </c>
      <c r="F661" t="s">
        <v>831</v>
      </c>
      <c r="G661">
        <v>9</v>
      </c>
      <c r="H661" t="s">
        <v>686</v>
      </c>
      <c r="I661" t="s">
        <v>274</v>
      </c>
      <c r="J661" t="s">
        <v>677</v>
      </c>
      <c r="K661" t="e">
        <f>INDEX(PUNT_SeasonAVG!I:I,MATCH($B661,PUNT_SeasonAVG!$I:$I,0))</f>
        <v>#N/A</v>
      </c>
      <c r="L661" t="e">
        <f>INDEX(PUNT_SeasonAVG!K:K,MATCH($B661,PUNT_SeasonAVG!$I:$I,0))</f>
        <v>#N/A</v>
      </c>
      <c r="M661" s="5" t="e">
        <f>INDEX(PUNT_SeasonAVG!B:B,MATCH($B661,PUNT_SeasonAVG!$I:$I,0))</f>
        <v>#N/A</v>
      </c>
      <c r="N661" s="5" t="e">
        <f>INDEX(PUNT_L10gamesAVG!B:B,MATCH($B661,PUNT_L10gamesAVG!$I:$I,0))</f>
        <v>#N/A</v>
      </c>
      <c r="O661" s="5" t="e">
        <f>INDEX(PUNT_L5gamesAVG!B:B,MATCH($B661,PUNT_L5gamesAVG!$I:$I,0))</f>
        <v>#N/A</v>
      </c>
    </row>
    <row r="662" spans="1:15" x14ac:dyDescent="0.3">
      <c r="A662">
        <v>6203</v>
      </c>
      <c r="B662" t="s">
        <v>1466</v>
      </c>
      <c r="C662" t="s">
        <v>723</v>
      </c>
      <c r="D662" t="s">
        <v>1467</v>
      </c>
      <c r="E662" t="s">
        <v>323</v>
      </c>
      <c r="F662" t="s">
        <v>702</v>
      </c>
      <c r="G662">
        <v>45</v>
      </c>
      <c r="H662" t="s">
        <v>275</v>
      </c>
      <c r="I662" t="s">
        <v>275</v>
      </c>
      <c r="J662" t="s">
        <v>687</v>
      </c>
      <c r="K662" t="e">
        <f>INDEX(PUNT_SeasonAVG!I:I,MATCH($B662,PUNT_SeasonAVG!$I:$I,0))</f>
        <v>#N/A</v>
      </c>
      <c r="L662" t="e">
        <f>INDEX(PUNT_SeasonAVG!K:K,MATCH($B662,PUNT_SeasonAVG!$I:$I,0))</f>
        <v>#N/A</v>
      </c>
      <c r="M662" s="5" t="e">
        <f>INDEX(PUNT_SeasonAVG!B:B,MATCH($B662,PUNT_SeasonAVG!$I:$I,0))</f>
        <v>#N/A</v>
      </c>
      <c r="N662" s="5" t="e">
        <f>INDEX(PUNT_L10gamesAVG!B:B,MATCH($B662,PUNT_L10gamesAVG!$I:$I,0))</f>
        <v>#N/A</v>
      </c>
      <c r="O662" s="5" t="e">
        <f>INDEX(PUNT_L5gamesAVG!B:B,MATCH($B662,PUNT_L5gamesAVG!$I:$I,0))</f>
        <v>#N/A</v>
      </c>
    </row>
    <row r="663" spans="1:15" x14ac:dyDescent="0.3">
      <c r="A663">
        <v>6204</v>
      </c>
      <c r="B663" t="s">
        <v>1468</v>
      </c>
      <c r="C663" t="s">
        <v>45</v>
      </c>
      <c r="D663" t="s">
        <v>1469</v>
      </c>
      <c r="E663" t="s">
        <v>325</v>
      </c>
      <c r="F663" t="s">
        <v>806</v>
      </c>
      <c r="G663">
        <v>3</v>
      </c>
      <c r="H663" t="s">
        <v>275</v>
      </c>
      <c r="I663" t="s">
        <v>275</v>
      </c>
      <c r="J663" t="s">
        <v>687</v>
      </c>
      <c r="K663" t="e">
        <f>INDEX(PUNT_SeasonAVG!I:I,MATCH($B663,PUNT_SeasonAVG!$I:$I,0))</f>
        <v>#N/A</v>
      </c>
      <c r="L663" t="e">
        <f>INDEX(PUNT_SeasonAVG!K:K,MATCH($B663,PUNT_SeasonAVG!$I:$I,0))</f>
        <v>#N/A</v>
      </c>
      <c r="M663" s="5" t="e">
        <f>INDEX(PUNT_SeasonAVG!B:B,MATCH($B663,PUNT_SeasonAVG!$I:$I,0))</f>
        <v>#N/A</v>
      </c>
      <c r="N663" s="5" t="e">
        <f>INDEX(PUNT_L10gamesAVG!B:B,MATCH($B663,PUNT_L10gamesAVG!$I:$I,0))</f>
        <v>#N/A</v>
      </c>
      <c r="O663" s="5" t="e">
        <f>INDEX(PUNT_L5gamesAVG!B:B,MATCH($B663,PUNT_L5gamesAVG!$I:$I,0))</f>
        <v>#N/A</v>
      </c>
    </row>
    <row r="664" spans="1:15" x14ac:dyDescent="0.3">
      <c r="A664">
        <v>6207</v>
      </c>
      <c r="B664" t="s">
        <v>1472</v>
      </c>
      <c r="C664" t="s">
        <v>706</v>
      </c>
      <c r="D664" t="s">
        <v>1473</v>
      </c>
      <c r="E664" t="s">
        <v>340</v>
      </c>
      <c r="F664" t="s">
        <v>766</v>
      </c>
      <c r="G664">
        <v>19</v>
      </c>
      <c r="H664" t="s">
        <v>275</v>
      </c>
      <c r="I664" t="s">
        <v>275</v>
      </c>
      <c r="J664" t="s">
        <v>687</v>
      </c>
      <c r="K664" t="e">
        <f>INDEX(PUNT_SeasonAVG!I:I,MATCH($B664,PUNT_SeasonAVG!$I:$I,0))</f>
        <v>#N/A</v>
      </c>
      <c r="L664" t="e">
        <f>INDEX(PUNT_SeasonAVG!K:K,MATCH($B664,PUNT_SeasonAVG!$I:$I,0))</f>
        <v>#N/A</v>
      </c>
      <c r="M664" s="5" t="e">
        <f>INDEX(PUNT_SeasonAVG!B:B,MATCH($B664,PUNT_SeasonAVG!$I:$I,0))</f>
        <v>#N/A</v>
      </c>
      <c r="N664" s="5" t="e">
        <f>INDEX(PUNT_L10gamesAVG!B:B,MATCH($B664,PUNT_L10gamesAVG!$I:$I,0))</f>
        <v>#N/A</v>
      </c>
      <c r="O664" s="5" t="e">
        <f>INDEX(PUNT_L5gamesAVG!B:B,MATCH($B664,PUNT_L5gamesAVG!$I:$I,0))</f>
        <v>#N/A</v>
      </c>
    </row>
    <row r="665" spans="1:15" x14ac:dyDescent="0.3">
      <c r="A665">
        <v>6212</v>
      </c>
      <c r="B665" t="s">
        <v>1477</v>
      </c>
      <c r="C665" t="s">
        <v>692</v>
      </c>
      <c r="D665" t="s">
        <v>1478</v>
      </c>
      <c r="E665" t="s">
        <v>346</v>
      </c>
      <c r="F665" t="s">
        <v>691</v>
      </c>
      <c r="G665">
        <v>10</v>
      </c>
      <c r="H665" t="s">
        <v>274</v>
      </c>
      <c r="I665" t="s">
        <v>274</v>
      </c>
      <c r="J665" t="s">
        <v>687</v>
      </c>
      <c r="K665" t="e">
        <f>INDEX(PUNT_SeasonAVG!I:I,MATCH($B665,PUNT_SeasonAVG!$I:$I,0))</f>
        <v>#N/A</v>
      </c>
      <c r="L665" t="e">
        <f>INDEX(PUNT_SeasonAVG!K:K,MATCH($B665,PUNT_SeasonAVG!$I:$I,0))</f>
        <v>#N/A</v>
      </c>
      <c r="M665" s="5" t="e">
        <f>INDEX(PUNT_SeasonAVG!B:B,MATCH($B665,PUNT_SeasonAVG!$I:$I,0))</f>
        <v>#N/A</v>
      </c>
      <c r="N665" s="5" t="e">
        <f>INDEX(PUNT_L10gamesAVG!B:B,MATCH($B665,PUNT_L10gamesAVG!$I:$I,0))</f>
        <v>#N/A</v>
      </c>
      <c r="O665" s="5" t="e">
        <f>INDEX(PUNT_L5gamesAVG!B:B,MATCH($B665,PUNT_L5gamesAVG!$I:$I,0))</f>
        <v>#N/A</v>
      </c>
    </row>
    <row r="666" spans="1:15" x14ac:dyDescent="0.3">
      <c r="A666">
        <v>6214</v>
      </c>
      <c r="B666" t="s">
        <v>1480</v>
      </c>
      <c r="C666" t="s">
        <v>720</v>
      </c>
      <c r="D666" t="s">
        <v>1481</v>
      </c>
      <c r="E666" t="s">
        <v>326</v>
      </c>
      <c r="F666" t="s">
        <v>737</v>
      </c>
      <c r="G666">
        <v>9</v>
      </c>
      <c r="H666" t="s">
        <v>275</v>
      </c>
      <c r="I666" t="s">
        <v>275</v>
      </c>
      <c r="J666" t="s">
        <v>687</v>
      </c>
      <c r="K666" t="e">
        <f>INDEX(PUNT_SeasonAVG!I:I,MATCH($B666,PUNT_SeasonAVG!$I:$I,0))</f>
        <v>#N/A</v>
      </c>
      <c r="L666" t="e">
        <f>INDEX(PUNT_SeasonAVG!K:K,MATCH($B666,PUNT_SeasonAVG!$I:$I,0))</f>
        <v>#N/A</v>
      </c>
      <c r="M666" s="5" t="e">
        <f>INDEX(PUNT_SeasonAVG!B:B,MATCH($B666,PUNT_SeasonAVG!$I:$I,0))</f>
        <v>#N/A</v>
      </c>
      <c r="N666" s="5" t="e">
        <f>INDEX(PUNT_L10gamesAVG!B:B,MATCH($B666,PUNT_L10gamesAVG!$I:$I,0))</f>
        <v>#N/A</v>
      </c>
      <c r="O666" s="5" t="e">
        <f>INDEX(PUNT_L5gamesAVG!B:B,MATCH($B666,PUNT_L5gamesAVG!$I:$I,0))</f>
        <v>#N/A</v>
      </c>
    </row>
    <row r="667" spans="1:15" x14ac:dyDescent="0.3">
      <c r="A667">
        <v>6217</v>
      </c>
      <c r="B667" t="s">
        <v>1484</v>
      </c>
      <c r="C667" t="s">
        <v>714</v>
      </c>
      <c r="D667" t="s">
        <v>701</v>
      </c>
      <c r="E667" t="s">
        <v>340</v>
      </c>
      <c r="F667" t="s">
        <v>766</v>
      </c>
      <c r="G667">
        <v>3</v>
      </c>
      <c r="H667" t="s">
        <v>275</v>
      </c>
      <c r="I667" t="s">
        <v>275</v>
      </c>
      <c r="J667" t="s">
        <v>687</v>
      </c>
      <c r="K667" t="e">
        <f>INDEX(PUNT_SeasonAVG!I:I,MATCH($B667,PUNT_SeasonAVG!$I:$I,0))</f>
        <v>#N/A</v>
      </c>
      <c r="L667" t="e">
        <f>INDEX(PUNT_SeasonAVG!K:K,MATCH($B667,PUNT_SeasonAVG!$I:$I,0))</f>
        <v>#N/A</v>
      </c>
      <c r="M667" s="5" t="e">
        <f>INDEX(PUNT_SeasonAVG!B:B,MATCH($B667,PUNT_SeasonAVG!$I:$I,0))</f>
        <v>#N/A</v>
      </c>
      <c r="N667" s="5" t="e">
        <f>INDEX(PUNT_L10gamesAVG!B:B,MATCH($B667,PUNT_L10gamesAVG!$I:$I,0))</f>
        <v>#N/A</v>
      </c>
      <c r="O667" s="5" t="e">
        <f>INDEX(PUNT_L5gamesAVG!B:B,MATCH($B667,PUNT_L5gamesAVG!$I:$I,0))</f>
        <v>#N/A</v>
      </c>
    </row>
    <row r="668" spans="1:15" x14ac:dyDescent="0.3">
      <c r="A668">
        <v>6218</v>
      </c>
      <c r="B668" t="s">
        <v>1485</v>
      </c>
      <c r="C668" t="s">
        <v>714</v>
      </c>
      <c r="D668" t="s">
        <v>936</v>
      </c>
      <c r="E668" t="s">
        <v>326</v>
      </c>
      <c r="F668" t="s">
        <v>737</v>
      </c>
      <c r="G668">
        <v>4</v>
      </c>
      <c r="H668" t="s">
        <v>274</v>
      </c>
      <c r="I668" t="s">
        <v>274</v>
      </c>
      <c r="J668" t="s">
        <v>687</v>
      </c>
      <c r="K668" t="e">
        <f>INDEX(PUNT_SeasonAVG!I:I,MATCH($B668,PUNT_SeasonAVG!$I:$I,0))</f>
        <v>#N/A</v>
      </c>
      <c r="L668" t="e">
        <f>INDEX(PUNT_SeasonAVG!K:K,MATCH($B668,PUNT_SeasonAVG!$I:$I,0))</f>
        <v>#N/A</v>
      </c>
      <c r="M668" s="5" t="e">
        <f>INDEX(PUNT_SeasonAVG!B:B,MATCH($B668,PUNT_SeasonAVG!$I:$I,0))</f>
        <v>#N/A</v>
      </c>
      <c r="N668" s="5" t="e">
        <f>INDEX(PUNT_L10gamesAVG!B:B,MATCH($B668,PUNT_L10gamesAVG!$I:$I,0))</f>
        <v>#N/A</v>
      </c>
      <c r="O668" s="5" t="e">
        <f>INDEX(PUNT_L5gamesAVG!B:B,MATCH($B668,PUNT_L5gamesAVG!$I:$I,0))</f>
        <v>#N/A</v>
      </c>
    </row>
    <row r="669" spans="1:15" x14ac:dyDescent="0.3">
      <c r="A669">
        <v>6223</v>
      </c>
      <c r="B669" t="s">
        <v>1489</v>
      </c>
      <c r="C669" t="s">
        <v>720</v>
      </c>
      <c r="D669" t="s">
        <v>1490</v>
      </c>
      <c r="E669" t="s">
        <v>314</v>
      </c>
      <c r="F669" t="s">
        <v>770</v>
      </c>
      <c r="G669">
        <v>53</v>
      </c>
      <c r="H669" t="s">
        <v>275</v>
      </c>
      <c r="I669" t="s">
        <v>275</v>
      </c>
      <c r="J669" t="s">
        <v>687</v>
      </c>
      <c r="K669" t="e">
        <f>INDEX(PUNT_SeasonAVG!I:I,MATCH($B669,PUNT_SeasonAVG!$I:$I,0))</f>
        <v>#N/A</v>
      </c>
      <c r="L669" t="e">
        <f>INDEX(PUNT_SeasonAVG!K:K,MATCH($B669,PUNT_SeasonAVG!$I:$I,0))</f>
        <v>#N/A</v>
      </c>
      <c r="M669" s="5" t="e">
        <f>INDEX(PUNT_SeasonAVG!B:B,MATCH($B669,PUNT_SeasonAVG!$I:$I,0))</f>
        <v>#N/A</v>
      </c>
      <c r="N669" s="5" t="e">
        <f>INDEX(PUNT_L10gamesAVG!B:B,MATCH($B669,PUNT_L10gamesAVG!$I:$I,0))</f>
        <v>#N/A</v>
      </c>
      <c r="O669" s="5" t="e">
        <f>INDEX(PUNT_L5gamesAVG!B:B,MATCH($B669,PUNT_L5gamesAVG!$I:$I,0))</f>
        <v>#N/A</v>
      </c>
    </row>
    <row r="670" spans="1:15" x14ac:dyDescent="0.3">
      <c r="A670">
        <v>6225</v>
      </c>
      <c r="B670" t="s">
        <v>1491</v>
      </c>
      <c r="C670" t="s">
        <v>720</v>
      </c>
      <c r="D670" t="s">
        <v>1492</v>
      </c>
      <c r="E670" t="s">
        <v>323</v>
      </c>
      <c r="F670" t="s">
        <v>702</v>
      </c>
      <c r="G670">
        <v>37</v>
      </c>
      <c r="H670" t="s">
        <v>275</v>
      </c>
      <c r="I670" t="s">
        <v>275</v>
      </c>
      <c r="J670" t="s">
        <v>687</v>
      </c>
      <c r="K670" t="e">
        <f>INDEX(PUNT_SeasonAVG!I:I,MATCH($B670,PUNT_SeasonAVG!$I:$I,0))</f>
        <v>#N/A</v>
      </c>
      <c r="L670" t="e">
        <f>INDEX(PUNT_SeasonAVG!K:K,MATCH($B670,PUNT_SeasonAVG!$I:$I,0))</f>
        <v>#N/A</v>
      </c>
      <c r="M670" s="5" t="e">
        <f>INDEX(PUNT_SeasonAVG!B:B,MATCH($B670,PUNT_SeasonAVG!$I:$I,0))</f>
        <v>#N/A</v>
      </c>
      <c r="N670" s="5" t="e">
        <f>INDEX(PUNT_L10gamesAVG!B:B,MATCH($B670,PUNT_L10gamesAVG!$I:$I,0))</f>
        <v>#N/A</v>
      </c>
      <c r="O670" s="5" t="e">
        <f>INDEX(PUNT_L5gamesAVG!B:B,MATCH($B670,PUNT_L5gamesAVG!$I:$I,0))</f>
        <v>#N/A</v>
      </c>
    </row>
    <row r="671" spans="1:15" x14ac:dyDescent="0.3">
      <c r="A671">
        <v>6227</v>
      </c>
      <c r="B671" t="s">
        <v>1494</v>
      </c>
      <c r="C671" t="s">
        <v>732</v>
      </c>
      <c r="D671" t="s">
        <v>1495</v>
      </c>
      <c r="E671" t="s">
        <v>357</v>
      </c>
      <c r="F671" t="s">
        <v>725</v>
      </c>
      <c r="G671">
        <v>6</v>
      </c>
      <c r="H671" t="s">
        <v>275</v>
      </c>
      <c r="I671" t="s">
        <v>275</v>
      </c>
      <c r="J671" t="s">
        <v>687</v>
      </c>
      <c r="K671" t="e">
        <f>INDEX(PUNT_SeasonAVG!I:I,MATCH($B671,PUNT_SeasonAVG!$I:$I,0))</f>
        <v>#N/A</v>
      </c>
      <c r="L671" t="e">
        <f>INDEX(PUNT_SeasonAVG!K:K,MATCH($B671,PUNT_SeasonAVG!$I:$I,0))</f>
        <v>#N/A</v>
      </c>
      <c r="M671" s="5" t="e">
        <f>INDEX(PUNT_SeasonAVG!B:B,MATCH($B671,PUNT_SeasonAVG!$I:$I,0))</f>
        <v>#N/A</v>
      </c>
      <c r="N671" s="5" t="e">
        <f>INDEX(PUNT_L10gamesAVG!B:B,MATCH($B671,PUNT_L10gamesAVG!$I:$I,0))</f>
        <v>#N/A</v>
      </c>
      <c r="O671" s="5" t="e">
        <f>INDEX(PUNT_L5gamesAVG!B:B,MATCH($B671,PUNT_L5gamesAVG!$I:$I,0))</f>
        <v>#N/A</v>
      </c>
    </row>
    <row r="672" spans="1:15" x14ac:dyDescent="0.3">
      <c r="A672">
        <v>6232</v>
      </c>
      <c r="B672" t="s">
        <v>1499</v>
      </c>
      <c r="C672" t="s">
        <v>807</v>
      </c>
      <c r="D672" t="s">
        <v>1500</v>
      </c>
      <c r="E672" t="s">
        <v>350</v>
      </c>
      <c r="F672" t="s">
        <v>777</v>
      </c>
      <c r="G672">
        <v>10</v>
      </c>
      <c r="H672" t="s">
        <v>45</v>
      </c>
      <c r="I672" t="s">
        <v>45</v>
      </c>
      <c r="J672" t="s">
        <v>687</v>
      </c>
      <c r="K672" t="e">
        <f>INDEX(PUNT_SeasonAVG!I:I,MATCH($B672,PUNT_SeasonAVG!$I:$I,0))</f>
        <v>#N/A</v>
      </c>
      <c r="L672" t="e">
        <f>INDEX(PUNT_SeasonAVG!K:K,MATCH($B672,PUNT_SeasonAVG!$I:$I,0))</f>
        <v>#N/A</v>
      </c>
      <c r="M672" s="5" t="e">
        <f>INDEX(PUNT_SeasonAVG!B:B,MATCH($B672,PUNT_SeasonAVG!$I:$I,0))</f>
        <v>#N/A</v>
      </c>
      <c r="N672" s="5" t="e">
        <f>INDEX(PUNT_L10gamesAVG!B:B,MATCH($B672,PUNT_L10gamesAVG!$I:$I,0))</f>
        <v>#N/A</v>
      </c>
      <c r="O672" s="5" t="e">
        <f>INDEX(PUNT_L5gamesAVG!B:B,MATCH($B672,PUNT_L5gamesAVG!$I:$I,0))</f>
        <v>#N/A</v>
      </c>
    </row>
    <row r="673" spans="1:15" x14ac:dyDescent="0.3">
      <c r="A673">
        <v>6233</v>
      </c>
      <c r="B673" t="s">
        <v>1501</v>
      </c>
      <c r="C673" t="s">
        <v>752</v>
      </c>
      <c r="D673" t="s">
        <v>1502</v>
      </c>
      <c r="E673" t="s">
        <v>337</v>
      </c>
      <c r="F673" t="s">
        <v>728</v>
      </c>
      <c r="G673">
        <v>9</v>
      </c>
      <c r="H673" t="s">
        <v>275</v>
      </c>
      <c r="I673" t="s">
        <v>275</v>
      </c>
      <c r="J673" t="s">
        <v>687</v>
      </c>
      <c r="K673" t="e">
        <f>INDEX(PUNT_SeasonAVG!I:I,MATCH($B673,PUNT_SeasonAVG!$I:$I,0))</f>
        <v>#N/A</v>
      </c>
      <c r="L673" t="e">
        <f>INDEX(PUNT_SeasonAVG!K:K,MATCH($B673,PUNT_SeasonAVG!$I:$I,0))</f>
        <v>#N/A</v>
      </c>
      <c r="M673" s="5" t="e">
        <f>INDEX(PUNT_SeasonAVG!B:B,MATCH($B673,PUNT_SeasonAVG!$I:$I,0))</f>
        <v>#N/A</v>
      </c>
      <c r="N673" s="5" t="e">
        <f>INDEX(PUNT_L10gamesAVG!B:B,MATCH($B673,PUNT_L10gamesAVG!$I:$I,0))</f>
        <v>#N/A</v>
      </c>
      <c r="O673" s="5" t="e">
        <f>INDEX(PUNT_L5gamesAVG!B:B,MATCH($B673,PUNT_L5gamesAVG!$I:$I,0))</f>
        <v>#N/A</v>
      </c>
    </row>
    <row r="674" spans="1:15" x14ac:dyDescent="0.3">
      <c r="A674">
        <v>6234</v>
      </c>
      <c r="B674" t="s">
        <v>1503</v>
      </c>
      <c r="C674" t="s">
        <v>692</v>
      </c>
      <c r="D674" t="s">
        <v>1504</v>
      </c>
      <c r="E674" t="s">
        <v>317</v>
      </c>
      <c r="F674" t="s">
        <v>42</v>
      </c>
      <c r="G674">
        <v>5</v>
      </c>
      <c r="H674" t="s">
        <v>275</v>
      </c>
      <c r="I674" t="s">
        <v>275</v>
      </c>
      <c r="J674" t="s">
        <v>687</v>
      </c>
      <c r="K674" t="e">
        <f>INDEX(PUNT_SeasonAVG!I:I,MATCH($B674,PUNT_SeasonAVG!$I:$I,0))</f>
        <v>#N/A</v>
      </c>
      <c r="L674" t="e">
        <f>INDEX(PUNT_SeasonAVG!K:K,MATCH($B674,PUNT_SeasonAVG!$I:$I,0))</f>
        <v>#N/A</v>
      </c>
      <c r="M674" s="5" t="e">
        <f>INDEX(PUNT_SeasonAVG!B:B,MATCH($B674,PUNT_SeasonAVG!$I:$I,0))</f>
        <v>#N/A</v>
      </c>
      <c r="N674" s="5" t="e">
        <f>INDEX(PUNT_L10gamesAVG!B:B,MATCH($B674,PUNT_L10gamesAVG!$I:$I,0))</f>
        <v>#N/A</v>
      </c>
      <c r="O674" s="5" t="e">
        <f>INDEX(PUNT_L5gamesAVG!B:B,MATCH($B674,PUNT_L5gamesAVG!$I:$I,0))</f>
        <v>#N/A</v>
      </c>
    </row>
    <row r="675" spans="1:15" x14ac:dyDescent="0.3">
      <c r="A675">
        <v>6237</v>
      </c>
      <c r="B675" t="s">
        <v>1507</v>
      </c>
      <c r="C675" t="s">
        <v>864</v>
      </c>
      <c r="D675" t="s">
        <v>1508</v>
      </c>
      <c r="E675" t="s">
        <v>340</v>
      </c>
      <c r="F675" t="s">
        <v>766</v>
      </c>
      <c r="G675">
        <v>15</v>
      </c>
      <c r="H675" t="s">
        <v>274</v>
      </c>
      <c r="I675" t="s">
        <v>274</v>
      </c>
      <c r="J675" t="s">
        <v>687</v>
      </c>
      <c r="K675" t="e">
        <f>INDEX(PUNT_SeasonAVG!I:I,MATCH($B675,PUNT_SeasonAVG!$I:$I,0))</f>
        <v>#N/A</v>
      </c>
      <c r="L675" t="e">
        <f>INDEX(PUNT_SeasonAVG!K:K,MATCH($B675,PUNT_SeasonAVG!$I:$I,0))</f>
        <v>#N/A</v>
      </c>
      <c r="M675" s="5" t="e">
        <f>INDEX(PUNT_SeasonAVG!B:B,MATCH($B675,PUNT_SeasonAVG!$I:$I,0))</f>
        <v>#N/A</v>
      </c>
      <c r="N675" s="5" t="e">
        <f>INDEX(PUNT_L10gamesAVG!B:B,MATCH($B675,PUNT_L10gamesAVG!$I:$I,0))</f>
        <v>#N/A</v>
      </c>
      <c r="O675" s="5" t="e">
        <f>INDEX(PUNT_L5gamesAVG!B:B,MATCH($B675,PUNT_L5gamesAVG!$I:$I,0))</f>
        <v>#N/A</v>
      </c>
    </row>
    <row r="676" spans="1:15" x14ac:dyDescent="0.3">
      <c r="A676">
        <v>6239</v>
      </c>
      <c r="B676" t="s">
        <v>1510</v>
      </c>
      <c r="C676" t="s">
        <v>692</v>
      </c>
      <c r="D676" t="s">
        <v>1511</v>
      </c>
      <c r="E676" t="s">
        <v>335</v>
      </c>
      <c r="F676" t="s">
        <v>854</v>
      </c>
      <c r="G676">
        <v>51</v>
      </c>
      <c r="H676" t="s">
        <v>274</v>
      </c>
      <c r="I676" t="s">
        <v>274</v>
      </c>
      <c r="J676" t="s">
        <v>687</v>
      </c>
      <c r="K676" t="e">
        <f>INDEX(PUNT_SeasonAVG!I:I,MATCH($B676,PUNT_SeasonAVG!$I:$I,0))</f>
        <v>#N/A</v>
      </c>
      <c r="L676" t="e">
        <f>INDEX(PUNT_SeasonAVG!K:K,MATCH($B676,PUNT_SeasonAVG!$I:$I,0))</f>
        <v>#N/A</v>
      </c>
      <c r="M676" s="5" t="e">
        <f>INDEX(PUNT_SeasonAVG!B:B,MATCH($B676,PUNT_SeasonAVG!$I:$I,0))</f>
        <v>#N/A</v>
      </c>
      <c r="N676" s="5" t="e">
        <f>INDEX(PUNT_L10gamesAVG!B:B,MATCH($B676,PUNT_L10gamesAVG!$I:$I,0))</f>
        <v>#N/A</v>
      </c>
      <c r="O676" s="5" t="e">
        <f>INDEX(PUNT_L5gamesAVG!B:B,MATCH($B676,PUNT_L5gamesAVG!$I:$I,0))</f>
        <v>#N/A</v>
      </c>
    </row>
    <row r="677" spans="1:15" x14ac:dyDescent="0.3">
      <c r="A677">
        <v>6241</v>
      </c>
      <c r="B677" t="s">
        <v>1513</v>
      </c>
      <c r="C677" t="s">
        <v>689</v>
      </c>
      <c r="D677" t="s">
        <v>1514</v>
      </c>
      <c r="E677" t="s">
        <v>343</v>
      </c>
      <c r="F677" t="s">
        <v>784</v>
      </c>
      <c r="G677">
        <v>3</v>
      </c>
      <c r="H677" t="s">
        <v>274</v>
      </c>
      <c r="I677" t="s">
        <v>274</v>
      </c>
      <c r="J677" t="s">
        <v>687</v>
      </c>
      <c r="K677" t="e">
        <f>INDEX(PUNT_SeasonAVG!I:I,MATCH($B677,PUNT_SeasonAVG!$I:$I,0))</f>
        <v>#N/A</v>
      </c>
      <c r="L677" t="e">
        <f>INDEX(PUNT_SeasonAVG!K:K,MATCH($B677,PUNT_SeasonAVG!$I:$I,0))</f>
        <v>#N/A</v>
      </c>
      <c r="M677" s="5" t="e">
        <f>INDEX(PUNT_SeasonAVG!B:B,MATCH($B677,PUNT_SeasonAVG!$I:$I,0))</f>
        <v>#N/A</v>
      </c>
      <c r="N677" s="5" t="e">
        <f>INDEX(PUNT_L10gamesAVG!B:B,MATCH($B677,PUNT_L10gamesAVG!$I:$I,0))</f>
        <v>#N/A</v>
      </c>
      <c r="O677" s="5" t="e">
        <f>INDEX(PUNT_L5gamesAVG!B:B,MATCH($B677,PUNT_L5gamesAVG!$I:$I,0))</f>
        <v>#N/A</v>
      </c>
    </row>
    <row r="678" spans="1:15" x14ac:dyDescent="0.3">
      <c r="A678">
        <v>6242</v>
      </c>
      <c r="B678" t="s">
        <v>1515</v>
      </c>
      <c r="C678" t="s">
        <v>742</v>
      </c>
      <c r="D678" t="s">
        <v>1516</v>
      </c>
      <c r="E678" t="s">
        <v>334</v>
      </c>
      <c r="F678" t="s">
        <v>760</v>
      </c>
      <c r="G678">
        <v>35</v>
      </c>
      <c r="H678" t="s">
        <v>275</v>
      </c>
      <c r="I678" t="s">
        <v>275</v>
      </c>
      <c r="J678" t="s">
        <v>687</v>
      </c>
      <c r="K678" t="e">
        <f>INDEX(PUNT_SeasonAVG!I:I,MATCH($B678,PUNT_SeasonAVG!$I:$I,0))</f>
        <v>#N/A</v>
      </c>
      <c r="L678" t="e">
        <f>INDEX(PUNT_SeasonAVG!K:K,MATCH($B678,PUNT_SeasonAVG!$I:$I,0))</f>
        <v>#N/A</v>
      </c>
      <c r="M678" s="5" t="e">
        <f>INDEX(PUNT_SeasonAVG!B:B,MATCH($B678,PUNT_SeasonAVG!$I:$I,0))</f>
        <v>#N/A</v>
      </c>
      <c r="N678" s="5" t="e">
        <f>INDEX(PUNT_L10gamesAVG!B:B,MATCH($B678,PUNT_L10gamesAVG!$I:$I,0))</f>
        <v>#N/A</v>
      </c>
      <c r="O678" s="5" t="e">
        <f>INDEX(PUNT_L5gamesAVG!B:B,MATCH($B678,PUNT_L5gamesAVG!$I:$I,0))</f>
        <v>#N/A</v>
      </c>
    </row>
    <row r="679" spans="1:15" x14ac:dyDescent="0.3">
      <c r="A679">
        <v>6243</v>
      </c>
      <c r="B679" t="s">
        <v>1517</v>
      </c>
      <c r="C679" t="s">
        <v>714</v>
      </c>
      <c r="D679" t="s">
        <v>1518</v>
      </c>
      <c r="E679" t="s">
        <v>347</v>
      </c>
      <c r="F679" t="s">
        <v>739</v>
      </c>
      <c r="G679">
        <v>7</v>
      </c>
      <c r="H679" t="s">
        <v>274</v>
      </c>
      <c r="I679" t="s">
        <v>274</v>
      </c>
      <c r="J679" t="s">
        <v>687</v>
      </c>
      <c r="K679" t="e">
        <f>INDEX(PUNT_SeasonAVG!I:I,MATCH($B679,PUNT_SeasonAVG!$I:$I,0))</f>
        <v>#N/A</v>
      </c>
      <c r="L679" t="e">
        <f>INDEX(PUNT_SeasonAVG!K:K,MATCH($B679,PUNT_SeasonAVG!$I:$I,0))</f>
        <v>#N/A</v>
      </c>
      <c r="M679" s="5" t="e">
        <f>INDEX(PUNT_SeasonAVG!B:B,MATCH($B679,PUNT_SeasonAVG!$I:$I,0))</f>
        <v>#N/A</v>
      </c>
      <c r="N679" s="5" t="e">
        <f>INDEX(PUNT_L10gamesAVG!B:B,MATCH($B679,PUNT_L10gamesAVG!$I:$I,0))</f>
        <v>#N/A</v>
      </c>
      <c r="O679" s="5" t="e">
        <f>INDEX(PUNT_L5gamesAVG!B:B,MATCH($B679,PUNT_L5gamesAVG!$I:$I,0))</f>
        <v>#N/A</v>
      </c>
    </row>
    <row r="680" spans="1:15" x14ac:dyDescent="0.3">
      <c r="A680">
        <v>6244</v>
      </c>
      <c r="B680" t="s">
        <v>1519</v>
      </c>
      <c r="C680" t="s">
        <v>689</v>
      </c>
      <c r="D680" t="s">
        <v>1520</v>
      </c>
      <c r="E680" t="s">
        <v>328</v>
      </c>
      <c r="F680" t="s">
        <v>781</v>
      </c>
      <c r="G680">
        <v>4</v>
      </c>
      <c r="H680" t="s">
        <v>274</v>
      </c>
      <c r="I680" t="s">
        <v>274</v>
      </c>
      <c r="J680" t="s">
        <v>687</v>
      </c>
      <c r="K680" t="e">
        <f>INDEX(PUNT_SeasonAVG!I:I,MATCH($B680,PUNT_SeasonAVG!$I:$I,0))</f>
        <v>#N/A</v>
      </c>
      <c r="L680" t="e">
        <f>INDEX(PUNT_SeasonAVG!K:K,MATCH($B680,PUNT_SeasonAVG!$I:$I,0))</f>
        <v>#N/A</v>
      </c>
      <c r="M680" s="5" t="e">
        <f>INDEX(PUNT_SeasonAVG!B:B,MATCH($B680,PUNT_SeasonAVG!$I:$I,0))</f>
        <v>#N/A</v>
      </c>
      <c r="N680" s="5" t="e">
        <f>INDEX(PUNT_L10gamesAVG!B:B,MATCH($B680,PUNT_L10gamesAVG!$I:$I,0))</f>
        <v>#N/A</v>
      </c>
      <c r="O680" s="5" t="e">
        <f>INDEX(PUNT_L5gamesAVG!B:B,MATCH($B680,PUNT_L5gamesAVG!$I:$I,0))</f>
        <v>#N/A</v>
      </c>
    </row>
    <row r="681" spans="1:15" x14ac:dyDescent="0.3">
      <c r="A681">
        <v>6247</v>
      </c>
      <c r="B681" t="s">
        <v>1523</v>
      </c>
      <c r="C681" t="s">
        <v>720</v>
      </c>
      <c r="D681" t="s">
        <v>1524</v>
      </c>
      <c r="E681" t="s">
        <v>313</v>
      </c>
      <c r="F681" t="s">
        <v>774</v>
      </c>
      <c r="G681">
        <v>20</v>
      </c>
      <c r="H681" t="s">
        <v>45</v>
      </c>
      <c r="I681" t="s">
        <v>45</v>
      </c>
      <c r="J681" t="s">
        <v>687</v>
      </c>
      <c r="K681" t="e">
        <f>INDEX(PUNT_SeasonAVG!I:I,MATCH($B681,PUNT_SeasonAVG!$I:$I,0))</f>
        <v>#N/A</v>
      </c>
      <c r="L681" t="e">
        <f>INDEX(PUNT_SeasonAVG!K:K,MATCH($B681,PUNT_SeasonAVG!$I:$I,0))</f>
        <v>#N/A</v>
      </c>
      <c r="M681" s="5" t="e">
        <f>INDEX(PUNT_SeasonAVG!B:B,MATCH($B681,PUNT_SeasonAVG!$I:$I,0))</f>
        <v>#N/A</v>
      </c>
      <c r="N681" s="5" t="e">
        <f>INDEX(PUNT_L10gamesAVG!B:B,MATCH($B681,PUNT_L10gamesAVG!$I:$I,0))</f>
        <v>#N/A</v>
      </c>
      <c r="O681" s="5" t="e">
        <f>INDEX(PUNT_L5gamesAVG!B:B,MATCH($B681,PUNT_L5gamesAVG!$I:$I,0))</f>
        <v>#N/A</v>
      </c>
    </row>
    <row r="682" spans="1:15" x14ac:dyDescent="0.3">
      <c r="A682">
        <v>6248</v>
      </c>
      <c r="B682" t="s">
        <v>1525</v>
      </c>
      <c r="C682" t="s">
        <v>683</v>
      </c>
      <c r="D682" t="s">
        <v>1526</v>
      </c>
      <c r="E682" t="s">
        <v>347</v>
      </c>
      <c r="F682" t="s">
        <v>739</v>
      </c>
      <c r="G682">
        <v>4</v>
      </c>
      <c r="H682" t="s">
        <v>274</v>
      </c>
      <c r="I682" t="s">
        <v>274</v>
      </c>
      <c r="J682" t="s">
        <v>687</v>
      </c>
      <c r="K682" t="e">
        <f>INDEX(PUNT_SeasonAVG!I:I,MATCH($B682,PUNT_SeasonAVG!$I:$I,0))</f>
        <v>#N/A</v>
      </c>
      <c r="L682" t="e">
        <f>INDEX(PUNT_SeasonAVG!K:K,MATCH($B682,PUNT_SeasonAVG!$I:$I,0))</f>
        <v>#N/A</v>
      </c>
      <c r="M682" s="5" t="e">
        <f>INDEX(PUNT_SeasonAVG!B:B,MATCH($B682,PUNT_SeasonAVG!$I:$I,0))</f>
        <v>#N/A</v>
      </c>
      <c r="N682" s="5" t="e">
        <f>INDEX(PUNT_L10gamesAVG!B:B,MATCH($B682,PUNT_L10gamesAVG!$I:$I,0))</f>
        <v>#N/A</v>
      </c>
      <c r="O682" s="5" t="e">
        <f>INDEX(PUNT_L5gamesAVG!B:B,MATCH($B682,PUNT_L5gamesAVG!$I:$I,0))</f>
        <v>#N/A</v>
      </c>
    </row>
    <row r="683" spans="1:15" x14ac:dyDescent="0.3">
      <c r="A683">
        <v>6251</v>
      </c>
      <c r="B683" t="s">
        <v>1529</v>
      </c>
      <c r="C683" t="s">
        <v>689</v>
      </c>
      <c r="D683" t="s">
        <v>1530</v>
      </c>
      <c r="E683" t="s">
        <v>346</v>
      </c>
      <c r="F683" t="s">
        <v>691</v>
      </c>
      <c r="G683">
        <v>0</v>
      </c>
      <c r="H683" t="s">
        <v>274</v>
      </c>
      <c r="I683" t="s">
        <v>274</v>
      </c>
      <c r="J683" t="s">
        <v>687</v>
      </c>
      <c r="K683" t="e">
        <f>INDEX(PUNT_SeasonAVG!I:I,MATCH($B683,PUNT_SeasonAVG!$I:$I,0))</f>
        <v>#N/A</v>
      </c>
      <c r="L683" t="e">
        <f>INDEX(PUNT_SeasonAVG!K:K,MATCH($B683,PUNT_SeasonAVG!$I:$I,0))</f>
        <v>#N/A</v>
      </c>
      <c r="M683" s="5" t="e">
        <f>INDEX(PUNT_SeasonAVG!B:B,MATCH($B683,PUNT_SeasonAVG!$I:$I,0))</f>
        <v>#N/A</v>
      </c>
      <c r="N683" s="5" t="e">
        <f>INDEX(PUNT_L10gamesAVG!B:B,MATCH($B683,PUNT_L10gamesAVG!$I:$I,0))</f>
        <v>#N/A</v>
      </c>
      <c r="O683" s="5" t="e">
        <f>INDEX(PUNT_L5gamesAVG!B:B,MATCH($B683,PUNT_L5gamesAVG!$I:$I,0))</f>
        <v>#N/A</v>
      </c>
    </row>
    <row r="684" spans="1:15" x14ac:dyDescent="0.3">
      <c r="A684">
        <v>6252</v>
      </c>
      <c r="B684" t="s">
        <v>1531</v>
      </c>
      <c r="C684" t="s">
        <v>732</v>
      </c>
      <c r="D684" t="s">
        <v>1532</v>
      </c>
      <c r="E684" t="s">
        <v>320</v>
      </c>
      <c r="F684" t="s">
        <v>710</v>
      </c>
      <c r="G684">
        <v>20</v>
      </c>
      <c r="H684" t="s">
        <v>274</v>
      </c>
      <c r="I684" t="s">
        <v>274</v>
      </c>
      <c r="J684" t="s">
        <v>687</v>
      </c>
      <c r="K684" t="e">
        <f>INDEX(PUNT_SeasonAVG!I:I,MATCH($B684,PUNT_SeasonAVG!$I:$I,0))</f>
        <v>#N/A</v>
      </c>
      <c r="L684" t="e">
        <f>INDEX(PUNT_SeasonAVG!K:K,MATCH($B684,PUNT_SeasonAVG!$I:$I,0))</f>
        <v>#N/A</v>
      </c>
      <c r="M684" s="5" t="e">
        <f>INDEX(PUNT_SeasonAVG!B:B,MATCH($B684,PUNT_SeasonAVG!$I:$I,0))</f>
        <v>#N/A</v>
      </c>
      <c r="N684" s="5" t="e">
        <f>INDEX(PUNT_L10gamesAVG!B:B,MATCH($B684,PUNT_L10gamesAVG!$I:$I,0))</f>
        <v>#N/A</v>
      </c>
      <c r="O684" s="5" t="e">
        <f>INDEX(PUNT_L5gamesAVG!B:B,MATCH($B684,PUNT_L5gamesAVG!$I:$I,0))</f>
        <v>#N/A</v>
      </c>
    </row>
    <row r="685" spans="1:15" x14ac:dyDescent="0.3">
      <c r="A685">
        <v>6253</v>
      </c>
      <c r="B685" t="s">
        <v>1533</v>
      </c>
      <c r="C685" t="s">
        <v>704</v>
      </c>
      <c r="D685" t="s">
        <v>1534</v>
      </c>
      <c r="E685" t="s">
        <v>329</v>
      </c>
      <c r="F685" t="s">
        <v>811</v>
      </c>
      <c r="G685">
        <v>11</v>
      </c>
      <c r="H685" t="s">
        <v>45</v>
      </c>
      <c r="I685" t="s">
        <v>45</v>
      </c>
      <c r="J685" t="s">
        <v>687</v>
      </c>
      <c r="K685" t="e">
        <f>INDEX(PUNT_SeasonAVG!I:I,MATCH($B685,PUNT_SeasonAVG!$I:$I,0))</f>
        <v>#N/A</v>
      </c>
      <c r="L685" t="e">
        <f>INDEX(PUNT_SeasonAVG!K:K,MATCH($B685,PUNT_SeasonAVG!$I:$I,0))</f>
        <v>#N/A</v>
      </c>
      <c r="M685" s="5" t="e">
        <f>INDEX(PUNT_SeasonAVG!B:B,MATCH($B685,PUNT_SeasonAVG!$I:$I,0))</f>
        <v>#N/A</v>
      </c>
      <c r="N685" s="5" t="e">
        <f>INDEX(PUNT_L10gamesAVG!B:B,MATCH($B685,PUNT_L10gamesAVG!$I:$I,0))</f>
        <v>#N/A</v>
      </c>
      <c r="O685" s="5" t="e">
        <f>INDEX(PUNT_L5gamesAVG!B:B,MATCH($B685,PUNT_L5gamesAVG!$I:$I,0))</f>
        <v>#N/A</v>
      </c>
    </row>
    <row r="686" spans="1:15" x14ac:dyDescent="0.3">
      <c r="A686">
        <v>6254</v>
      </c>
      <c r="B686" t="s">
        <v>1535</v>
      </c>
      <c r="C686" t="s">
        <v>706</v>
      </c>
      <c r="D686" t="s">
        <v>1536</v>
      </c>
      <c r="E686" t="s">
        <v>344</v>
      </c>
      <c r="F686" t="s">
        <v>98</v>
      </c>
      <c r="G686">
        <v>5</v>
      </c>
      <c r="H686" t="s">
        <v>274</v>
      </c>
      <c r="I686" t="s">
        <v>274</v>
      </c>
      <c r="J686" t="s">
        <v>687</v>
      </c>
      <c r="K686" t="e">
        <f>INDEX(PUNT_SeasonAVG!I:I,MATCH($B686,PUNT_SeasonAVG!$I:$I,0))</f>
        <v>#N/A</v>
      </c>
      <c r="L686" t="e">
        <f>INDEX(PUNT_SeasonAVG!K:K,MATCH($B686,PUNT_SeasonAVG!$I:$I,0))</f>
        <v>#N/A</v>
      </c>
      <c r="M686" s="5" t="e">
        <f>INDEX(PUNT_SeasonAVG!B:B,MATCH($B686,PUNT_SeasonAVG!$I:$I,0))</f>
        <v>#N/A</v>
      </c>
      <c r="N686" s="5" t="e">
        <f>INDEX(PUNT_L10gamesAVG!B:B,MATCH($B686,PUNT_L10gamesAVG!$I:$I,0))</f>
        <v>#N/A</v>
      </c>
      <c r="O686" s="5" t="e">
        <f>INDEX(PUNT_L5gamesAVG!B:B,MATCH($B686,PUNT_L5gamesAVG!$I:$I,0))</f>
        <v>#N/A</v>
      </c>
    </row>
    <row r="687" spans="1:15" x14ac:dyDescent="0.3">
      <c r="A687">
        <v>6256</v>
      </c>
      <c r="B687" t="s">
        <v>1538</v>
      </c>
      <c r="C687" t="s">
        <v>720</v>
      </c>
      <c r="D687" t="s">
        <v>1539</v>
      </c>
      <c r="E687" t="s">
        <v>326</v>
      </c>
      <c r="F687" t="s">
        <v>737</v>
      </c>
      <c r="G687">
        <v>32</v>
      </c>
      <c r="H687" t="s">
        <v>274</v>
      </c>
      <c r="I687" t="s">
        <v>274</v>
      </c>
      <c r="J687" t="s">
        <v>687</v>
      </c>
      <c r="K687" t="e">
        <f>INDEX(PUNT_SeasonAVG!I:I,MATCH($B687,PUNT_SeasonAVG!$I:$I,0))</f>
        <v>#N/A</v>
      </c>
      <c r="L687" t="e">
        <f>INDEX(PUNT_SeasonAVG!K:K,MATCH($B687,PUNT_SeasonAVG!$I:$I,0))</f>
        <v>#N/A</v>
      </c>
      <c r="M687" s="5" t="e">
        <f>INDEX(PUNT_SeasonAVG!B:B,MATCH($B687,PUNT_SeasonAVG!$I:$I,0))</f>
        <v>#N/A</v>
      </c>
      <c r="N687" s="5" t="e">
        <f>INDEX(PUNT_L10gamesAVG!B:B,MATCH($B687,PUNT_L10gamesAVG!$I:$I,0))</f>
        <v>#N/A</v>
      </c>
      <c r="O687" s="5" t="e">
        <f>INDEX(PUNT_L5gamesAVG!B:B,MATCH($B687,PUNT_L5gamesAVG!$I:$I,0))</f>
        <v>#N/A</v>
      </c>
    </row>
    <row r="688" spans="1:15" x14ac:dyDescent="0.3">
      <c r="A688">
        <v>6257</v>
      </c>
      <c r="B688" t="s">
        <v>1540</v>
      </c>
      <c r="C688" t="s">
        <v>689</v>
      </c>
      <c r="D688" t="s">
        <v>1038</v>
      </c>
      <c r="E688" t="s">
        <v>331</v>
      </c>
      <c r="F688" t="s">
        <v>719</v>
      </c>
      <c r="G688">
        <v>8</v>
      </c>
      <c r="H688" t="s">
        <v>274</v>
      </c>
      <c r="I688" t="s">
        <v>274</v>
      </c>
      <c r="J688" t="s">
        <v>687</v>
      </c>
      <c r="K688" t="e">
        <f>INDEX(PUNT_SeasonAVG!I:I,MATCH($B688,PUNT_SeasonAVG!$I:$I,0))</f>
        <v>#N/A</v>
      </c>
      <c r="L688" t="e">
        <f>INDEX(PUNT_SeasonAVG!K:K,MATCH($B688,PUNT_SeasonAVG!$I:$I,0))</f>
        <v>#N/A</v>
      </c>
      <c r="M688" s="5" t="e">
        <f>INDEX(PUNT_SeasonAVG!B:B,MATCH($B688,PUNT_SeasonAVG!$I:$I,0))</f>
        <v>#N/A</v>
      </c>
      <c r="N688" s="5" t="e">
        <f>INDEX(PUNT_L10gamesAVG!B:B,MATCH($B688,PUNT_L10gamesAVG!$I:$I,0))</f>
        <v>#N/A</v>
      </c>
      <c r="O688" s="5" t="e">
        <f>INDEX(PUNT_L5gamesAVG!B:B,MATCH($B688,PUNT_L5gamesAVG!$I:$I,0))</f>
        <v>#N/A</v>
      </c>
    </row>
    <row r="689" spans="1:15" x14ac:dyDescent="0.3">
      <c r="A689">
        <v>6261</v>
      </c>
      <c r="B689" t="s">
        <v>1544</v>
      </c>
      <c r="C689" t="s">
        <v>714</v>
      </c>
      <c r="D689" t="s">
        <v>1545</v>
      </c>
      <c r="E689" t="s">
        <v>331</v>
      </c>
      <c r="F689" t="s">
        <v>719</v>
      </c>
      <c r="G689">
        <v>17</v>
      </c>
      <c r="H689" t="s">
        <v>275</v>
      </c>
      <c r="I689" t="s">
        <v>275</v>
      </c>
      <c r="J689" t="s">
        <v>687</v>
      </c>
      <c r="K689" t="e">
        <f>INDEX(PUNT_SeasonAVG!I:I,MATCH($B689,PUNT_SeasonAVG!$I:$I,0))</f>
        <v>#N/A</v>
      </c>
      <c r="L689" t="e">
        <f>INDEX(PUNT_SeasonAVG!K:K,MATCH($B689,PUNT_SeasonAVG!$I:$I,0))</f>
        <v>#N/A</v>
      </c>
      <c r="M689" s="5" t="e">
        <f>INDEX(PUNT_SeasonAVG!B:B,MATCH($B689,PUNT_SeasonAVG!$I:$I,0))</f>
        <v>#N/A</v>
      </c>
      <c r="N689" s="5" t="e">
        <f>INDEX(PUNT_L10gamesAVG!B:B,MATCH($B689,PUNT_L10gamesAVG!$I:$I,0))</f>
        <v>#N/A</v>
      </c>
      <c r="O689" s="5" t="e">
        <f>INDEX(PUNT_L5gamesAVG!B:B,MATCH($B689,PUNT_L5gamesAVG!$I:$I,0))</f>
        <v>#N/A</v>
      </c>
    </row>
    <row r="690" spans="1:15" x14ac:dyDescent="0.3">
      <c r="A690">
        <v>6262</v>
      </c>
      <c r="B690" t="s">
        <v>1546</v>
      </c>
      <c r="C690" t="s">
        <v>795</v>
      </c>
      <c r="D690" t="s">
        <v>721</v>
      </c>
      <c r="E690" t="s">
        <v>343</v>
      </c>
      <c r="F690" t="s">
        <v>784</v>
      </c>
      <c r="G690">
        <v>42</v>
      </c>
      <c r="H690" t="s">
        <v>275</v>
      </c>
      <c r="I690" t="s">
        <v>275</v>
      </c>
      <c r="J690" t="s">
        <v>687</v>
      </c>
      <c r="K690" t="e">
        <f>INDEX(PUNT_SeasonAVG!I:I,MATCH($B690,PUNT_SeasonAVG!$I:$I,0))</f>
        <v>#N/A</v>
      </c>
      <c r="L690" t="e">
        <f>INDEX(PUNT_SeasonAVG!K:K,MATCH($B690,PUNT_SeasonAVG!$I:$I,0))</f>
        <v>#N/A</v>
      </c>
      <c r="M690" s="5" t="e">
        <f>INDEX(PUNT_SeasonAVG!B:B,MATCH($B690,PUNT_SeasonAVG!$I:$I,0))</f>
        <v>#N/A</v>
      </c>
      <c r="N690" s="5" t="e">
        <f>INDEX(PUNT_L10gamesAVG!B:B,MATCH($B690,PUNT_L10gamesAVG!$I:$I,0))</f>
        <v>#N/A</v>
      </c>
      <c r="O690" s="5" t="e">
        <f>INDEX(PUNT_L5gamesAVG!B:B,MATCH($B690,PUNT_L5gamesAVG!$I:$I,0))</f>
        <v>#N/A</v>
      </c>
    </row>
    <row r="691" spans="1:15" x14ac:dyDescent="0.3">
      <c r="A691">
        <v>6265</v>
      </c>
      <c r="B691" t="s">
        <v>1548</v>
      </c>
      <c r="C691" t="s">
        <v>689</v>
      </c>
      <c r="D691" t="s">
        <v>1549</v>
      </c>
      <c r="E691" t="s">
        <v>317</v>
      </c>
      <c r="F691" t="s">
        <v>42</v>
      </c>
      <c r="G691">
        <v>17</v>
      </c>
      <c r="H691" t="s">
        <v>275</v>
      </c>
      <c r="I691" t="s">
        <v>275</v>
      </c>
      <c r="J691" t="s">
        <v>687</v>
      </c>
      <c r="K691" t="e">
        <f>INDEX(PUNT_SeasonAVG!I:I,MATCH($B691,PUNT_SeasonAVG!$I:$I,0))</f>
        <v>#N/A</v>
      </c>
      <c r="L691" t="e">
        <f>INDEX(PUNT_SeasonAVG!K:K,MATCH($B691,PUNT_SeasonAVG!$I:$I,0))</f>
        <v>#N/A</v>
      </c>
      <c r="M691" s="5" t="e">
        <f>INDEX(PUNT_SeasonAVG!B:B,MATCH($B691,PUNT_SeasonAVG!$I:$I,0))</f>
        <v>#N/A</v>
      </c>
      <c r="N691" s="5" t="e">
        <f>INDEX(PUNT_L10gamesAVG!B:B,MATCH($B691,PUNT_L10gamesAVG!$I:$I,0))</f>
        <v>#N/A</v>
      </c>
      <c r="O691" s="5" t="e">
        <f>INDEX(PUNT_L5gamesAVG!B:B,MATCH($B691,PUNT_L5gamesAVG!$I:$I,0))</f>
        <v>#N/A</v>
      </c>
    </row>
    <row r="692" spans="1:15" x14ac:dyDescent="0.3">
      <c r="A692">
        <v>6267</v>
      </c>
      <c r="B692" t="s">
        <v>1551</v>
      </c>
      <c r="C692" t="s">
        <v>742</v>
      </c>
      <c r="D692" t="s">
        <v>1552</v>
      </c>
      <c r="E692" t="s">
        <v>320</v>
      </c>
      <c r="F692" t="s">
        <v>710</v>
      </c>
      <c r="G692">
        <v>28</v>
      </c>
      <c r="H692" t="s">
        <v>274</v>
      </c>
      <c r="I692" t="s">
        <v>274</v>
      </c>
      <c r="J692" t="s">
        <v>687</v>
      </c>
      <c r="K692" t="e">
        <f>INDEX(PUNT_SeasonAVG!I:I,MATCH($B692,PUNT_SeasonAVG!$I:$I,0))</f>
        <v>#N/A</v>
      </c>
      <c r="L692" t="e">
        <f>INDEX(PUNT_SeasonAVG!K:K,MATCH($B692,PUNT_SeasonAVG!$I:$I,0))</f>
        <v>#N/A</v>
      </c>
      <c r="M692" s="5" t="e">
        <f>INDEX(PUNT_SeasonAVG!B:B,MATCH($B692,PUNT_SeasonAVG!$I:$I,0))</f>
        <v>#N/A</v>
      </c>
      <c r="N692" s="5" t="e">
        <f>INDEX(PUNT_L10gamesAVG!B:B,MATCH($B692,PUNT_L10gamesAVG!$I:$I,0))</f>
        <v>#N/A</v>
      </c>
      <c r="O692" s="5" t="e">
        <f>INDEX(PUNT_L5gamesAVG!B:B,MATCH($B692,PUNT_L5gamesAVG!$I:$I,0))</f>
        <v>#N/A</v>
      </c>
    </row>
    <row r="693" spans="1:15" x14ac:dyDescent="0.3">
      <c r="A693">
        <v>6271</v>
      </c>
      <c r="B693" t="s">
        <v>1555</v>
      </c>
      <c r="C693" t="s">
        <v>720</v>
      </c>
      <c r="D693" t="s">
        <v>1556</v>
      </c>
      <c r="E693" t="s">
        <v>337</v>
      </c>
      <c r="F693" t="s">
        <v>728</v>
      </c>
      <c r="G693">
        <v>33</v>
      </c>
      <c r="H693" t="s">
        <v>274</v>
      </c>
      <c r="I693" t="s">
        <v>274</v>
      </c>
      <c r="J693" t="s">
        <v>687</v>
      </c>
      <c r="K693" t="e">
        <f>INDEX(PUNT_SeasonAVG!I:I,MATCH($B693,PUNT_SeasonAVG!$I:$I,0))</f>
        <v>#N/A</v>
      </c>
      <c r="L693" t="e">
        <f>INDEX(PUNT_SeasonAVG!K:K,MATCH($B693,PUNT_SeasonAVG!$I:$I,0))</f>
        <v>#N/A</v>
      </c>
      <c r="M693" s="5" t="e">
        <f>INDEX(PUNT_SeasonAVG!B:B,MATCH($B693,PUNT_SeasonAVG!$I:$I,0))</f>
        <v>#N/A</v>
      </c>
      <c r="N693" s="5" t="e">
        <f>INDEX(PUNT_L10gamesAVG!B:B,MATCH($B693,PUNT_L10gamesAVG!$I:$I,0))</f>
        <v>#N/A</v>
      </c>
      <c r="O693" s="5" t="e">
        <f>INDEX(PUNT_L5gamesAVG!B:B,MATCH($B693,PUNT_L5gamesAVG!$I:$I,0))</f>
        <v>#N/A</v>
      </c>
    </row>
    <row r="694" spans="1:15" x14ac:dyDescent="0.3">
      <c r="A694">
        <v>6272</v>
      </c>
      <c r="B694" t="s">
        <v>1557</v>
      </c>
      <c r="C694" t="s">
        <v>706</v>
      </c>
      <c r="D694" t="s">
        <v>1558</v>
      </c>
      <c r="E694" t="s">
        <v>355</v>
      </c>
      <c r="F694" t="s">
        <v>716</v>
      </c>
      <c r="G694">
        <v>31</v>
      </c>
      <c r="H694" t="s">
        <v>275</v>
      </c>
      <c r="I694" t="s">
        <v>275</v>
      </c>
      <c r="J694" t="s">
        <v>687</v>
      </c>
      <c r="K694" t="e">
        <f>INDEX(PUNT_SeasonAVG!I:I,MATCH($B694,PUNT_SeasonAVG!$I:$I,0))</f>
        <v>#N/A</v>
      </c>
      <c r="L694" t="e">
        <f>INDEX(PUNT_SeasonAVG!K:K,MATCH($B694,PUNT_SeasonAVG!$I:$I,0))</f>
        <v>#N/A</v>
      </c>
      <c r="M694" s="5" t="e">
        <f>INDEX(PUNT_SeasonAVG!B:B,MATCH($B694,PUNT_SeasonAVG!$I:$I,0))</f>
        <v>#N/A</v>
      </c>
      <c r="N694" s="5" t="e">
        <f>INDEX(PUNT_L10gamesAVG!B:B,MATCH($B694,PUNT_L10gamesAVG!$I:$I,0))</f>
        <v>#N/A</v>
      </c>
      <c r="O694" s="5" t="e">
        <f>INDEX(PUNT_L5gamesAVG!B:B,MATCH($B694,PUNT_L5gamesAVG!$I:$I,0))</f>
        <v>#N/A</v>
      </c>
    </row>
    <row r="695" spans="1:15" x14ac:dyDescent="0.3">
      <c r="A695">
        <v>6273</v>
      </c>
      <c r="B695" t="s">
        <v>1559</v>
      </c>
      <c r="C695" t="s">
        <v>689</v>
      </c>
      <c r="D695" t="s">
        <v>1560</v>
      </c>
      <c r="E695" t="s">
        <v>337</v>
      </c>
      <c r="F695" t="s">
        <v>728</v>
      </c>
      <c r="G695">
        <v>23</v>
      </c>
      <c r="H695" t="s">
        <v>274</v>
      </c>
      <c r="I695" t="s">
        <v>274</v>
      </c>
      <c r="J695" t="s">
        <v>687</v>
      </c>
      <c r="K695" t="e">
        <f>INDEX(PUNT_SeasonAVG!I:I,MATCH($B695,PUNT_SeasonAVG!$I:$I,0))</f>
        <v>#N/A</v>
      </c>
      <c r="L695" t="e">
        <f>INDEX(PUNT_SeasonAVG!K:K,MATCH($B695,PUNT_SeasonAVG!$I:$I,0))</f>
        <v>#N/A</v>
      </c>
      <c r="M695" s="5" t="e">
        <f>INDEX(PUNT_SeasonAVG!B:B,MATCH($B695,PUNT_SeasonAVG!$I:$I,0))</f>
        <v>#N/A</v>
      </c>
      <c r="N695" s="5" t="e">
        <f>INDEX(PUNT_L10gamesAVG!B:B,MATCH($B695,PUNT_L10gamesAVG!$I:$I,0))</f>
        <v>#N/A</v>
      </c>
      <c r="O695" s="5" t="e">
        <f>INDEX(PUNT_L5gamesAVG!B:B,MATCH($B695,PUNT_L5gamesAVG!$I:$I,0))</f>
        <v>#N/A</v>
      </c>
    </row>
    <row r="696" spans="1:15" x14ac:dyDescent="0.3">
      <c r="A696">
        <v>6274</v>
      </c>
      <c r="B696" t="s">
        <v>1561</v>
      </c>
      <c r="C696" t="s">
        <v>752</v>
      </c>
      <c r="D696" t="s">
        <v>1562</v>
      </c>
      <c r="E696" t="s">
        <v>347</v>
      </c>
      <c r="F696" t="s">
        <v>739</v>
      </c>
      <c r="G696">
        <v>45</v>
      </c>
      <c r="H696" t="s">
        <v>274</v>
      </c>
      <c r="I696" t="s">
        <v>274</v>
      </c>
      <c r="J696" t="s">
        <v>687</v>
      </c>
      <c r="K696" t="e">
        <f>INDEX(PUNT_SeasonAVG!I:I,MATCH($B696,PUNT_SeasonAVG!$I:$I,0))</f>
        <v>#N/A</v>
      </c>
      <c r="L696" t="e">
        <f>INDEX(PUNT_SeasonAVG!K:K,MATCH($B696,PUNT_SeasonAVG!$I:$I,0))</f>
        <v>#N/A</v>
      </c>
      <c r="M696" s="5" t="e">
        <f>INDEX(PUNT_SeasonAVG!B:B,MATCH($B696,PUNT_SeasonAVG!$I:$I,0))</f>
        <v>#N/A</v>
      </c>
      <c r="N696" s="5" t="e">
        <f>INDEX(PUNT_L10gamesAVG!B:B,MATCH($B696,PUNT_L10gamesAVG!$I:$I,0))</f>
        <v>#N/A</v>
      </c>
      <c r="O696" s="5" t="e">
        <f>INDEX(PUNT_L5gamesAVG!B:B,MATCH($B696,PUNT_L5gamesAVG!$I:$I,0))</f>
        <v>#N/A</v>
      </c>
    </row>
    <row r="697" spans="1:15" x14ac:dyDescent="0.3">
      <c r="A697">
        <v>6277</v>
      </c>
      <c r="B697" t="s">
        <v>1564</v>
      </c>
      <c r="C697" t="s">
        <v>683</v>
      </c>
      <c r="D697" t="s">
        <v>1565</v>
      </c>
      <c r="E697" t="s">
        <v>325</v>
      </c>
      <c r="F697" t="s">
        <v>806</v>
      </c>
      <c r="G697">
        <v>23</v>
      </c>
      <c r="H697" t="s">
        <v>274</v>
      </c>
      <c r="I697" t="s">
        <v>274</v>
      </c>
      <c r="J697" t="s">
        <v>687</v>
      </c>
      <c r="K697" t="e">
        <f>INDEX(PUNT_SeasonAVG!I:I,MATCH($B697,PUNT_SeasonAVG!$I:$I,0))</f>
        <v>#N/A</v>
      </c>
      <c r="L697" t="e">
        <f>INDEX(PUNT_SeasonAVG!K:K,MATCH($B697,PUNT_SeasonAVG!$I:$I,0))</f>
        <v>#N/A</v>
      </c>
      <c r="M697" s="5" t="e">
        <f>INDEX(PUNT_SeasonAVG!B:B,MATCH($B697,PUNT_SeasonAVG!$I:$I,0))</f>
        <v>#N/A</v>
      </c>
      <c r="N697" s="5" t="e">
        <f>INDEX(PUNT_L10gamesAVG!B:B,MATCH($B697,PUNT_L10gamesAVG!$I:$I,0))</f>
        <v>#N/A</v>
      </c>
      <c r="O697" s="5" t="e">
        <f>INDEX(PUNT_L5gamesAVG!B:B,MATCH($B697,PUNT_L5gamesAVG!$I:$I,0))</f>
        <v>#N/A</v>
      </c>
    </row>
    <row r="698" spans="1:15" x14ac:dyDescent="0.3">
      <c r="A698">
        <v>6283</v>
      </c>
      <c r="B698" t="s">
        <v>1567</v>
      </c>
      <c r="C698" t="s">
        <v>866</v>
      </c>
      <c r="D698" t="s">
        <v>1568</v>
      </c>
      <c r="E698" t="s">
        <v>325</v>
      </c>
      <c r="F698" t="s">
        <v>806</v>
      </c>
      <c r="G698">
        <v>12</v>
      </c>
      <c r="H698" t="s">
        <v>274</v>
      </c>
      <c r="I698" t="s">
        <v>274</v>
      </c>
      <c r="J698" t="s">
        <v>687</v>
      </c>
      <c r="K698" t="e">
        <f>INDEX(PUNT_SeasonAVG!I:I,MATCH($B698,PUNT_SeasonAVG!$I:$I,0))</f>
        <v>#N/A</v>
      </c>
      <c r="L698" t="e">
        <f>INDEX(PUNT_SeasonAVG!K:K,MATCH($B698,PUNT_SeasonAVG!$I:$I,0))</f>
        <v>#N/A</v>
      </c>
      <c r="M698" s="5" t="e">
        <f>INDEX(PUNT_SeasonAVG!B:B,MATCH($B698,PUNT_SeasonAVG!$I:$I,0))</f>
        <v>#N/A</v>
      </c>
      <c r="N698" s="5" t="e">
        <f>INDEX(PUNT_L10gamesAVG!B:B,MATCH($B698,PUNT_L10gamesAVG!$I:$I,0))</f>
        <v>#N/A</v>
      </c>
      <c r="O698" s="5" t="e">
        <f>INDEX(PUNT_L5gamesAVG!B:B,MATCH($B698,PUNT_L5gamesAVG!$I:$I,0))</f>
        <v>#N/A</v>
      </c>
    </row>
    <row r="699" spans="1:15" x14ac:dyDescent="0.3">
      <c r="A699">
        <v>6284</v>
      </c>
      <c r="B699" t="s">
        <v>1569</v>
      </c>
      <c r="C699" t="s">
        <v>689</v>
      </c>
      <c r="D699" t="s">
        <v>1570</v>
      </c>
      <c r="E699" t="s">
        <v>343</v>
      </c>
      <c r="F699" t="s">
        <v>784</v>
      </c>
      <c r="G699">
        <v>16</v>
      </c>
      <c r="H699" t="s">
        <v>275</v>
      </c>
      <c r="I699" t="s">
        <v>275</v>
      </c>
      <c r="J699" t="s">
        <v>687</v>
      </c>
      <c r="K699" t="e">
        <f>INDEX(PUNT_SeasonAVG!I:I,MATCH($B699,PUNT_SeasonAVG!$I:$I,0))</f>
        <v>#N/A</v>
      </c>
      <c r="L699" t="e">
        <f>INDEX(PUNT_SeasonAVG!K:K,MATCH($B699,PUNT_SeasonAVG!$I:$I,0))</f>
        <v>#N/A</v>
      </c>
      <c r="M699" s="5" t="e">
        <f>INDEX(PUNT_SeasonAVG!B:B,MATCH($B699,PUNT_SeasonAVG!$I:$I,0))</f>
        <v>#N/A</v>
      </c>
      <c r="N699" s="5" t="e">
        <f>INDEX(PUNT_L10gamesAVG!B:B,MATCH($B699,PUNT_L10gamesAVG!$I:$I,0))</f>
        <v>#N/A</v>
      </c>
      <c r="O699" s="5" t="e">
        <f>INDEX(PUNT_L5gamesAVG!B:B,MATCH($B699,PUNT_L5gamesAVG!$I:$I,0))</f>
        <v>#N/A</v>
      </c>
    </row>
    <row r="700" spans="1:15" x14ac:dyDescent="0.3">
      <c r="A700">
        <v>6285</v>
      </c>
      <c r="B700" t="s">
        <v>1571</v>
      </c>
      <c r="C700" t="s">
        <v>732</v>
      </c>
      <c r="D700" t="s">
        <v>1199</v>
      </c>
      <c r="E700" t="s">
        <v>352</v>
      </c>
      <c r="F700" t="s">
        <v>685</v>
      </c>
      <c r="G700">
        <v>2</v>
      </c>
      <c r="H700" t="s">
        <v>274</v>
      </c>
      <c r="I700" t="s">
        <v>274</v>
      </c>
      <c r="J700" t="s">
        <v>687</v>
      </c>
      <c r="K700" t="e">
        <f>INDEX(PUNT_SeasonAVG!I:I,MATCH($B700,PUNT_SeasonAVG!$I:$I,0))</f>
        <v>#N/A</v>
      </c>
      <c r="L700" t="e">
        <f>INDEX(PUNT_SeasonAVG!K:K,MATCH($B700,PUNT_SeasonAVG!$I:$I,0))</f>
        <v>#N/A</v>
      </c>
      <c r="M700" s="5" t="e">
        <f>INDEX(PUNT_SeasonAVG!B:B,MATCH($B700,PUNT_SeasonAVG!$I:$I,0))</f>
        <v>#N/A</v>
      </c>
      <c r="N700" s="5" t="e">
        <f>INDEX(PUNT_L10gamesAVG!B:B,MATCH($B700,PUNT_L10gamesAVG!$I:$I,0))</f>
        <v>#N/A</v>
      </c>
      <c r="O700" s="5" t="e">
        <f>INDEX(PUNT_L5gamesAVG!B:B,MATCH($B700,PUNT_L5gamesAVG!$I:$I,0))</f>
        <v>#N/A</v>
      </c>
    </row>
    <row r="701" spans="1:15" x14ac:dyDescent="0.3">
      <c r="A701">
        <v>6286</v>
      </c>
      <c r="B701" t="s">
        <v>1572</v>
      </c>
      <c r="C701" t="s">
        <v>732</v>
      </c>
      <c r="D701" t="s">
        <v>1573</v>
      </c>
      <c r="E701" t="s">
        <v>337</v>
      </c>
      <c r="F701" t="s">
        <v>728</v>
      </c>
      <c r="G701">
        <v>35</v>
      </c>
      <c r="H701" t="s">
        <v>275</v>
      </c>
      <c r="I701" t="s">
        <v>275</v>
      </c>
      <c r="J701" t="s">
        <v>687</v>
      </c>
      <c r="K701" t="e">
        <f>INDEX(PUNT_SeasonAVG!I:I,MATCH($B701,PUNT_SeasonAVG!$I:$I,0))</f>
        <v>#N/A</v>
      </c>
      <c r="L701" t="e">
        <f>INDEX(PUNT_SeasonAVG!K:K,MATCH($B701,PUNT_SeasonAVG!$I:$I,0))</f>
        <v>#N/A</v>
      </c>
      <c r="M701" s="5" t="e">
        <f>INDEX(PUNT_SeasonAVG!B:B,MATCH($B701,PUNT_SeasonAVG!$I:$I,0))</f>
        <v>#N/A</v>
      </c>
      <c r="N701" s="5" t="e">
        <f>INDEX(PUNT_L10gamesAVG!B:B,MATCH($B701,PUNT_L10gamesAVG!$I:$I,0))</f>
        <v>#N/A</v>
      </c>
      <c r="O701" s="5" t="e">
        <f>INDEX(PUNT_L5gamesAVG!B:B,MATCH($B701,PUNT_L5gamesAVG!$I:$I,0))</f>
        <v>#N/A</v>
      </c>
    </row>
    <row r="702" spans="1:15" x14ac:dyDescent="0.3">
      <c r="A702">
        <v>6287</v>
      </c>
      <c r="B702" t="s">
        <v>1574</v>
      </c>
      <c r="C702" t="s">
        <v>706</v>
      </c>
      <c r="D702" t="s">
        <v>1575</v>
      </c>
      <c r="E702" t="s">
        <v>329</v>
      </c>
      <c r="F702" t="s">
        <v>811</v>
      </c>
      <c r="G702">
        <v>26</v>
      </c>
      <c r="H702" t="s">
        <v>274</v>
      </c>
      <c r="I702" t="s">
        <v>274</v>
      </c>
      <c r="J702" t="s">
        <v>687</v>
      </c>
      <c r="K702" t="e">
        <f>INDEX(PUNT_SeasonAVG!I:I,MATCH($B702,PUNT_SeasonAVG!$I:$I,0))</f>
        <v>#N/A</v>
      </c>
      <c r="L702" t="e">
        <f>INDEX(PUNT_SeasonAVG!K:K,MATCH($B702,PUNT_SeasonAVG!$I:$I,0))</f>
        <v>#N/A</v>
      </c>
      <c r="M702" s="5" t="e">
        <f>INDEX(PUNT_SeasonAVG!B:B,MATCH($B702,PUNT_SeasonAVG!$I:$I,0))</f>
        <v>#N/A</v>
      </c>
      <c r="N702" s="5" t="e">
        <f>INDEX(PUNT_L10gamesAVG!B:B,MATCH($B702,PUNT_L10gamesAVG!$I:$I,0))</f>
        <v>#N/A</v>
      </c>
      <c r="O702" s="5" t="e">
        <f>INDEX(PUNT_L5gamesAVG!B:B,MATCH($B702,PUNT_L5gamesAVG!$I:$I,0))</f>
        <v>#N/A</v>
      </c>
    </row>
    <row r="703" spans="1:15" x14ac:dyDescent="0.3">
      <c r="A703">
        <v>6288</v>
      </c>
      <c r="B703" t="s">
        <v>1576</v>
      </c>
      <c r="C703" t="s">
        <v>742</v>
      </c>
      <c r="D703" t="s">
        <v>1577</v>
      </c>
      <c r="E703" t="s">
        <v>332</v>
      </c>
      <c r="F703" t="s">
        <v>734</v>
      </c>
      <c r="G703">
        <v>31</v>
      </c>
      <c r="H703" t="s">
        <v>274</v>
      </c>
      <c r="I703" t="s">
        <v>274</v>
      </c>
      <c r="J703" t="s">
        <v>687</v>
      </c>
      <c r="K703" t="e">
        <f>INDEX(PUNT_SeasonAVG!I:I,MATCH($B703,PUNT_SeasonAVG!$I:$I,0))</f>
        <v>#N/A</v>
      </c>
      <c r="L703" t="e">
        <f>INDEX(PUNT_SeasonAVG!K:K,MATCH($B703,PUNT_SeasonAVG!$I:$I,0))</f>
        <v>#N/A</v>
      </c>
      <c r="M703" s="5" t="e">
        <f>INDEX(PUNT_SeasonAVG!B:B,MATCH($B703,PUNT_SeasonAVG!$I:$I,0))</f>
        <v>#N/A</v>
      </c>
      <c r="N703" s="5" t="e">
        <f>INDEX(PUNT_L10gamesAVG!B:B,MATCH($B703,PUNT_L10gamesAVG!$I:$I,0))</f>
        <v>#N/A</v>
      </c>
      <c r="O703" s="5" t="e">
        <f>INDEX(PUNT_L5gamesAVG!B:B,MATCH($B703,PUNT_L5gamesAVG!$I:$I,0))</f>
        <v>#N/A</v>
      </c>
    </row>
    <row r="704" spans="1:15" x14ac:dyDescent="0.3">
      <c r="A704">
        <v>6290</v>
      </c>
      <c r="B704" t="s">
        <v>1578</v>
      </c>
      <c r="C704" t="s">
        <v>828</v>
      </c>
      <c r="D704" t="s">
        <v>1579</v>
      </c>
      <c r="E704" t="s">
        <v>313</v>
      </c>
      <c r="F704" t="s">
        <v>774</v>
      </c>
      <c r="G704">
        <v>12</v>
      </c>
      <c r="H704" t="s">
        <v>275</v>
      </c>
      <c r="I704" t="s">
        <v>275</v>
      </c>
      <c r="J704" t="s">
        <v>687</v>
      </c>
      <c r="K704" t="e">
        <f>INDEX(PUNT_SeasonAVG!I:I,MATCH($B704,PUNT_SeasonAVG!$I:$I,0))</f>
        <v>#N/A</v>
      </c>
      <c r="L704" t="e">
        <f>INDEX(PUNT_SeasonAVG!K:K,MATCH($B704,PUNT_SeasonAVG!$I:$I,0))</f>
        <v>#N/A</v>
      </c>
      <c r="M704" s="5" t="e">
        <f>INDEX(PUNT_SeasonAVG!B:B,MATCH($B704,PUNT_SeasonAVG!$I:$I,0))</f>
        <v>#N/A</v>
      </c>
      <c r="N704" s="5" t="e">
        <f>INDEX(PUNT_L10gamesAVG!B:B,MATCH($B704,PUNT_L10gamesAVG!$I:$I,0))</f>
        <v>#N/A</v>
      </c>
      <c r="O704" s="5" t="e">
        <f>INDEX(PUNT_L5gamesAVG!B:B,MATCH($B704,PUNT_L5gamesAVG!$I:$I,0))</f>
        <v>#N/A</v>
      </c>
    </row>
    <row r="705" spans="1:15" x14ac:dyDescent="0.3">
      <c r="A705">
        <v>6291</v>
      </c>
      <c r="B705" t="s">
        <v>1580</v>
      </c>
      <c r="C705" t="s">
        <v>723</v>
      </c>
      <c r="D705" t="s">
        <v>1581</v>
      </c>
      <c r="E705" t="s">
        <v>313</v>
      </c>
      <c r="F705" t="s">
        <v>774</v>
      </c>
      <c r="G705">
        <v>50</v>
      </c>
      <c r="H705" t="s">
        <v>275</v>
      </c>
      <c r="I705" t="s">
        <v>275</v>
      </c>
      <c r="J705" t="s">
        <v>687</v>
      </c>
      <c r="K705" t="e">
        <f>INDEX(PUNT_SeasonAVG!I:I,MATCH($B705,PUNT_SeasonAVG!$I:$I,0))</f>
        <v>#N/A</v>
      </c>
      <c r="L705" t="e">
        <f>INDEX(PUNT_SeasonAVG!K:K,MATCH($B705,PUNT_SeasonAVG!$I:$I,0))</f>
        <v>#N/A</v>
      </c>
      <c r="M705" s="5" t="e">
        <f>INDEX(PUNT_SeasonAVG!B:B,MATCH($B705,PUNT_SeasonAVG!$I:$I,0))</f>
        <v>#N/A</v>
      </c>
      <c r="N705" s="5" t="e">
        <f>INDEX(PUNT_L10gamesAVG!B:B,MATCH($B705,PUNT_L10gamesAVG!$I:$I,0))</f>
        <v>#N/A</v>
      </c>
      <c r="O705" s="5" t="e">
        <f>INDEX(PUNT_L5gamesAVG!B:B,MATCH($B705,PUNT_L5gamesAVG!$I:$I,0))</f>
        <v>#N/A</v>
      </c>
    </row>
    <row r="706" spans="1:15" x14ac:dyDescent="0.3">
      <c r="A706">
        <v>6292</v>
      </c>
      <c r="B706" t="s">
        <v>1582</v>
      </c>
      <c r="C706" t="s">
        <v>720</v>
      </c>
      <c r="D706" t="s">
        <v>1583</v>
      </c>
      <c r="E706" t="s">
        <v>317</v>
      </c>
      <c r="F706" t="s">
        <v>42</v>
      </c>
      <c r="G706">
        <v>12</v>
      </c>
      <c r="H706" t="s">
        <v>275</v>
      </c>
      <c r="I706" t="s">
        <v>275</v>
      </c>
      <c r="J706" t="s">
        <v>687</v>
      </c>
      <c r="K706" t="e">
        <f>INDEX(PUNT_SeasonAVG!I:I,MATCH($B706,PUNT_SeasonAVG!$I:$I,0))</f>
        <v>#N/A</v>
      </c>
      <c r="L706" t="e">
        <f>INDEX(PUNT_SeasonAVG!K:K,MATCH($B706,PUNT_SeasonAVG!$I:$I,0))</f>
        <v>#N/A</v>
      </c>
      <c r="M706" s="5" t="e">
        <f>INDEX(PUNT_SeasonAVG!B:B,MATCH($B706,PUNT_SeasonAVG!$I:$I,0))</f>
        <v>#N/A</v>
      </c>
      <c r="N706" s="5" t="e">
        <f>INDEX(PUNT_L10gamesAVG!B:B,MATCH($B706,PUNT_L10gamesAVG!$I:$I,0))</f>
        <v>#N/A</v>
      </c>
      <c r="O706" s="5" t="e">
        <f>INDEX(PUNT_L5gamesAVG!B:B,MATCH($B706,PUNT_L5gamesAVG!$I:$I,0))</f>
        <v>#N/A</v>
      </c>
    </row>
    <row r="707" spans="1:15" x14ac:dyDescent="0.3">
      <c r="A707">
        <v>6295</v>
      </c>
      <c r="B707" t="s">
        <v>1585</v>
      </c>
      <c r="C707" t="s">
        <v>689</v>
      </c>
      <c r="D707" t="s">
        <v>1586</v>
      </c>
      <c r="E707" t="s">
        <v>322</v>
      </c>
      <c r="F707" t="s">
        <v>862</v>
      </c>
      <c r="G707">
        <v>23</v>
      </c>
      <c r="H707" t="s">
        <v>274</v>
      </c>
      <c r="I707" t="s">
        <v>274</v>
      </c>
      <c r="J707" t="s">
        <v>687</v>
      </c>
      <c r="K707" t="e">
        <f>INDEX(PUNT_SeasonAVG!I:I,MATCH($B707,PUNT_SeasonAVG!$I:$I,0))</f>
        <v>#N/A</v>
      </c>
      <c r="L707" t="e">
        <f>INDEX(PUNT_SeasonAVG!K:K,MATCH($B707,PUNT_SeasonAVG!$I:$I,0))</f>
        <v>#N/A</v>
      </c>
      <c r="M707" s="5" t="e">
        <f>INDEX(PUNT_SeasonAVG!B:B,MATCH($B707,PUNT_SeasonAVG!$I:$I,0))</f>
        <v>#N/A</v>
      </c>
      <c r="N707" s="5" t="e">
        <f>INDEX(PUNT_L10gamesAVG!B:B,MATCH($B707,PUNT_L10gamesAVG!$I:$I,0))</f>
        <v>#N/A</v>
      </c>
      <c r="O707" s="5" t="e">
        <f>INDEX(PUNT_L5gamesAVG!B:B,MATCH($B707,PUNT_L5gamesAVG!$I:$I,0))</f>
        <v>#N/A</v>
      </c>
    </row>
    <row r="708" spans="1:15" x14ac:dyDescent="0.3">
      <c r="A708">
        <v>6296</v>
      </c>
      <c r="B708" t="s">
        <v>1587</v>
      </c>
      <c r="C708" t="s">
        <v>756</v>
      </c>
      <c r="D708" t="s">
        <v>1588</v>
      </c>
      <c r="E708" t="s">
        <v>347</v>
      </c>
      <c r="F708" t="s">
        <v>739</v>
      </c>
      <c r="G708">
        <v>42</v>
      </c>
      <c r="H708" t="s">
        <v>45</v>
      </c>
      <c r="I708" t="s">
        <v>45</v>
      </c>
      <c r="J708" t="s">
        <v>687</v>
      </c>
      <c r="K708" t="e">
        <f>INDEX(PUNT_SeasonAVG!I:I,MATCH($B708,PUNT_SeasonAVG!$I:$I,0))</f>
        <v>#N/A</v>
      </c>
      <c r="L708" t="e">
        <f>INDEX(PUNT_SeasonAVG!K:K,MATCH($B708,PUNT_SeasonAVG!$I:$I,0))</f>
        <v>#N/A</v>
      </c>
      <c r="M708" s="5" t="e">
        <f>INDEX(PUNT_SeasonAVG!B:B,MATCH($B708,PUNT_SeasonAVG!$I:$I,0))</f>
        <v>#N/A</v>
      </c>
      <c r="N708" s="5" t="e">
        <f>INDEX(PUNT_L10gamesAVG!B:B,MATCH($B708,PUNT_L10gamesAVG!$I:$I,0))</f>
        <v>#N/A</v>
      </c>
      <c r="O708" s="5" t="e">
        <f>INDEX(PUNT_L5gamesAVG!B:B,MATCH($B708,PUNT_L5gamesAVG!$I:$I,0))</f>
        <v>#N/A</v>
      </c>
    </row>
    <row r="709" spans="1:15" x14ac:dyDescent="0.3">
      <c r="A709">
        <v>6297</v>
      </c>
      <c r="B709" t="s">
        <v>1589</v>
      </c>
      <c r="C709" t="s">
        <v>689</v>
      </c>
      <c r="D709" t="s">
        <v>945</v>
      </c>
      <c r="E709" t="s">
        <v>314</v>
      </c>
      <c r="F709" t="s">
        <v>770</v>
      </c>
      <c r="G709">
        <v>6</v>
      </c>
      <c r="H709" t="s">
        <v>274</v>
      </c>
      <c r="I709" t="s">
        <v>274</v>
      </c>
      <c r="J709" t="s">
        <v>687</v>
      </c>
      <c r="K709" t="e">
        <f>INDEX(PUNT_SeasonAVG!I:I,MATCH($B709,PUNT_SeasonAVG!$I:$I,0))</f>
        <v>#N/A</v>
      </c>
      <c r="L709" t="e">
        <f>INDEX(PUNT_SeasonAVG!K:K,MATCH($B709,PUNT_SeasonAVG!$I:$I,0))</f>
        <v>#N/A</v>
      </c>
      <c r="M709" s="5" t="e">
        <f>INDEX(PUNT_SeasonAVG!B:B,MATCH($B709,PUNT_SeasonAVG!$I:$I,0))</f>
        <v>#N/A</v>
      </c>
      <c r="N709" s="5" t="e">
        <f>INDEX(PUNT_L10gamesAVG!B:B,MATCH($B709,PUNT_L10gamesAVG!$I:$I,0))</f>
        <v>#N/A</v>
      </c>
      <c r="O709" s="5" t="e">
        <f>INDEX(PUNT_L5gamesAVG!B:B,MATCH($B709,PUNT_L5gamesAVG!$I:$I,0))</f>
        <v>#N/A</v>
      </c>
    </row>
    <row r="710" spans="1:15" x14ac:dyDescent="0.3">
      <c r="A710">
        <v>6298</v>
      </c>
      <c r="B710" t="s">
        <v>1590</v>
      </c>
      <c r="C710" t="s">
        <v>714</v>
      </c>
      <c r="D710" t="s">
        <v>1591</v>
      </c>
      <c r="E710" t="s">
        <v>314</v>
      </c>
      <c r="F710" t="s">
        <v>770</v>
      </c>
      <c r="G710">
        <v>13</v>
      </c>
      <c r="H710" t="s">
        <v>45</v>
      </c>
      <c r="I710" t="s">
        <v>45</v>
      </c>
      <c r="J710" t="s">
        <v>687</v>
      </c>
      <c r="K710" t="e">
        <f>INDEX(PUNT_SeasonAVG!I:I,MATCH($B710,PUNT_SeasonAVG!$I:$I,0))</f>
        <v>#N/A</v>
      </c>
      <c r="L710" t="e">
        <f>INDEX(PUNT_SeasonAVG!K:K,MATCH($B710,PUNT_SeasonAVG!$I:$I,0))</f>
        <v>#N/A</v>
      </c>
      <c r="M710" s="5" t="e">
        <f>INDEX(PUNT_SeasonAVG!B:B,MATCH($B710,PUNT_SeasonAVG!$I:$I,0))</f>
        <v>#N/A</v>
      </c>
      <c r="N710" s="5" t="e">
        <f>INDEX(PUNT_L10gamesAVG!B:B,MATCH($B710,PUNT_L10gamesAVG!$I:$I,0))</f>
        <v>#N/A</v>
      </c>
      <c r="O710" s="5" t="e">
        <f>INDEX(PUNT_L5gamesAVG!B:B,MATCH($B710,PUNT_L5gamesAVG!$I:$I,0))</f>
        <v>#N/A</v>
      </c>
    </row>
    <row r="711" spans="1:15" x14ac:dyDescent="0.3">
      <c r="A711">
        <v>6299</v>
      </c>
      <c r="B711" t="s">
        <v>1592</v>
      </c>
      <c r="C711" t="s">
        <v>732</v>
      </c>
      <c r="D711" t="s">
        <v>1593</v>
      </c>
      <c r="E711" t="s">
        <v>314</v>
      </c>
      <c r="F711" t="s">
        <v>770</v>
      </c>
      <c r="G711">
        <v>24</v>
      </c>
      <c r="H711" t="s">
        <v>274</v>
      </c>
      <c r="I711" t="s">
        <v>274</v>
      </c>
      <c r="J711" t="s">
        <v>687</v>
      </c>
      <c r="K711" t="e">
        <f>INDEX(PUNT_SeasonAVG!I:I,MATCH($B711,PUNT_SeasonAVG!$I:$I,0))</f>
        <v>#N/A</v>
      </c>
      <c r="L711" t="e">
        <f>INDEX(PUNT_SeasonAVG!K:K,MATCH($B711,PUNT_SeasonAVG!$I:$I,0))</f>
        <v>#N/A</v>
      </c>
      <c r="M711" s="5" t="e">
        <f>INDEX(PUNT_SeasonAVG!B:B,MATCH($B711,PUNT_SeasonAVG!$I:$I,0))</f>
        <v>#N/A</v>
      </c>
      <c r="N711" s="5" t="e">
        <f>INDEX(PUNT_L10gamesAVG!B:B,MATCH($B711,PUNT_L10gamesAVG!$I:$I,0))</f>
        <v>#N/A</v>
      </c>
      <c r="O711" s="5" t="e">
        <f>INDEX(PUNT_L5gamesAVG!B:B,MATCH($B711,PUNT_L5gamesAVG!$I:$I,0))</f>
        <v>#N/A</v>
      </c>
    </row>
    <row r="712" spans="1:15" x14ac:dyDescent="0.3">
      <c r="A712">
        <v>6300</v>
      </c>
      <c r="B712" t="s">
        <v>1594</v>
      </c>
      <c r="C712" t="s">
        <v>732</v>
      </c>
      <c r="D712" t="s">
        <v>1595</v>
      </c>
      <c r="E712" t="s">
        <v>341</v>
      </c>
      <c r="F712" t="s">
        <v>831</v>
      </c>
      <c r="G712">
        <v>18</v>
      </c>
      <c r="H712" t="s">
        <v>274</v>
      </c>
      <c r="I712" t="s">
        <v>274</v>
      </c>
      <c r="J712" t="s">
        <v>687</v>
      </c>
      <c r="K712" t="e">
        <f>INDEX(PUNT_SeasonAVG!I:I,MATCH($B712,PUNT_SeasonAVG!$I:$I,0))</f>
        <v>#N/A</v>
      </c>
      <c r="L712" t="e">
        <f>INDEX(PUNT_SeasonAVG!K:K,MATCH($B712,PUNT_SeasonAVG!$I:$I,0))</f>
        <v>#N/A</v>
      </c>
      <c r="M712" s="5" t="e">
        <f>INDEX(PUNT_SeasonAVG!B:B,MATCH($B712,PUNT_SeasonAVG!$I:$I,0))</f>
        <v>#N/A</v>
      </c>
      <c r="N712" s="5" t="e">
        <f>INDEX(PUNT_L10gamesAVG!B:B,MATCH($B712,PUNT_L10gamesAVG!$I:$I,0))</f>
        <v>#N/A</v>
      </c>
      <c r="O712" s="5" t="e">
        <f>INDEX(PUNT_L5gamesAVG!B:B,MATCH($B712,PUNT_L5gamesAVG!$I:$I,0))</f>
        <v>#N/A</v>
      </c>
    </row>
    <row r="713" spans="1:15" x14ac:dyDescent="0.3">
      <c r="A713">
        <v>6301</v>
      </c>
      <c r="B713" t="s">
        <v>1596</v>
      </c>
      <c r="C713" t="s">
        <v>683</v>
      </c>
      <c r="D713" t="s">
        <v>1310</v>
      </c>
      <c r="E713" t="s">
        <v>341</v>
      </c>
      <c r="F713" t="s">
        <v>831</v>
      </c>
      <c r="G713">
        <v>8</v>
      </c>
      <c r="H713" t="s">
        <v>274</v>
      </c>
      <c r="I713" t="s">
        <v>274</v>
      </c>
      <c r="J713" t="s">
        <v>687</v>
      </c>
      <c r="K713" t="e">
        <f>INDEX(PUNT_SeasonAVG!I:I,MATCH($B713,PUNT_SeasonAVG!$I:$I,0))</f>
        <v>#N/A</v>
      </c>
      <c r="L713" t="e">
        <f>INDEX(PUNT_SeasonAVG!K:K,MATCH($B713,PUNT_SeasonAVG!$I:$I,0))</f>
        <v>#N/A</v>
      </c>
      <c r="M713" s="5" t="e">
        <f>INDEX(PUNT_SeasonAVG!B:B,MATCH($B713,PUNT_SeasonAVG!$I:$I,0))</f>
        <v>#N/A</v>
      </c>
      <c r="N713" s="5" t="e">
        <f>INDEX(PUNT_L10gamesAVG!B:B,MATCH($B713,PUNT_L10gamesAVG!$I:$I,0))</f>
        <v>#N/A</v>
      </c>
      <c r="O713" s="5" t="e">
        <f>INDEX(PUNT_L5gamesAVG!B:B,MATCH($B713,PUNT_L5gamesAVG!$I:$I,0))</f>
        <v>#N/A</v>
      </c>
    </row>
    <row r="714" spans="1:15" x14ac:dyDescent="0.3">
      <c r="A714">
        <v>6302</v>
      </c>
      <c r="B714" t="s">
        <v>1597</v>
      </c>
      <c r="C714" t="s">
        <v>706</v>
      </c>
      <c r="D714" t="s">
        <v>1598</v>
      </c>
      <c r="E714" t="s">
        <v>341</v>
      </c>
      <c r="F714" t="s">
        <v>831</v>
      </c>
      <c r="G714">
        <v>3</v>
      </c>
      <c r="H714" t="s">
        <v>274</v>
      </c>
      <c r="I714" t="s">
        <v>274</v>
      </c>
      <c r="J714" t="s">
        <v>687</v>
      </c>
      <c r="K714" t="e">
        <f>INDEX(PUNT_SeasonAVG!I:I,MATCH($B714,PUNT_SeasonAVG!$I:$I,0))</f>
        <v>#N/A</v>
      </c>
      <c r="L714" t="e">
        <f>INDEX(PUNT_SeasonAVG!K:K,MATCH($B714,PUNT_SeasonAVG!$I:$I,0))</f>
        <v>#N/A</v>
      </c>
      <c r="M714" s="5" t="e">
        <f>INDEX(PUNT_SeasonAVG!B:B,MATCH($B714,PUNT_SeasonAVG!$I:$I,0))</f>
        <v>#N/A</v>
      </c>
      <c r="N714" s="5" t="e">
        <f>INDEX(PUNT_L10gamesAVG!B:B,MATCH($B714,PUNT_L10gamesAVG!$I:$I,0))</f>
        <v>#N/A</v>
      </c>
      <c r="O714" s="5" t="e">
        <f>INDEX(PUNT_L5gamesAVG!B:B,MATCH($B714,PUNT_L5gamesAVG!$I:$I,0))</f>
        <v>#N/A</v>
      </c>
    </row>
    <row r="715" spans="1:15" x14ac:dyDescent="0.3">
      <c r="A715">
        <v>6303</v>
      </c>
      <c r="B715" t="s">
        <v>1599</v>
      </c>
      <c r="C715" t="s">
        <v>714</v>
      </c>
      <c r="D715" t="s">
        <v>1600</v>
      </c>
      <c r="E715" t="s">
        <v>341</v>
      </c>
      <c r="F715" t="s">
        <v>831</v>
      </c>
      <c r="G715">
        <v>45</v>
      </c>
      <c r="H715" t="s">
        <v>275</v>
      </c>
      <c r="I715" t="s">
        <v>275</v>
      </c>
      <c r="J715" t="s">
        <v>687</v>
      </c>
      <c r="K715" t="e">
        <f>INDEX(PUNT_SeasonAVG!I:I,MATCH($B715,PUNT_SeasonAVG!$I:$I,0))</f>
        <v>#N/A</v>
      </c>
      <c r="L715" t="e">
        <f>INDEX(PUNT_SeasonAVG!K:K,MATCH($B715,PUNT_SeasonAVG!$I:$I,0))</f>
        <v>#N/A</v>
      </c>
      <c r="M715" s="5" t="e">
        <f>INDEX(PUNT_SeasonAVG!B:B,MATCH($B715,PUNT_SeasonAVG!$I:$I,0))</f>
        <v>#N/A</v>
      </c>
      <c r="N715" s="5" t="e">
        <f>INDEX(PUNT_L10gamesAVG!B:B,MATCH($B715,PUNT_L10gamesAVG!$I:$I,0))</f>
        <v>#N/A</v>
      </c>
      <c r="O715" s="5" t="e">
        <f>INDEX(PUNT_L5gamesAVG!B:B,MATCH($B715,PUNT_L5gamesAVG!$I:$I,0))</f>
        <v>#N/A</v>
      </c>
    </row>
    <row r="716" spans="1:15" x14ac:dyDescent="0.3">
      <c r="A716">
        <v>6304</v>
      </c>
      <c r="B716" t="s">
        <v>1601</v>
      </c>
      <c r="C716" t="s">
        <v>689</v>
      </c>
      <c r="D716" t="s">
        <v>1602</v>
      </c>
      <c r="E716" t="s">
        <v>329</v>
      </c>
      <c r="F716" t="s">
        <v>811</v>
      </c>
      <c r="G716">
        <v>14</v>
      </c>
      <c r="H716" t="s">
        <v>274</v>
      </c>
      <c r="I716" t="s">
        <v>274</v>
      </c>
      <c r="J716" t="s">
        <v>687</v>
      </c>
      <c r="K716" t="e">
        <f>INDEX(PUNT_SeasonAVG!I:I,MATCH($B716,PUNT_SeasonAVG!$I:$I,0))</f>
        <v>#N/A</v>
      </c>
      <c r="L716" t="e">
        <f>INDEX(PUNT_SeasonAVG!K:K,MATCH($B716,PUNT_SeasonAVG!$I:$I,0))</f>
        <v>#N/A</v>
      </c>
      <c r="M716" s="5" t="e">
        <f>INDEX(PUNT_SeasonAVG!B:B,MATCH($B716,PUNT_SeasonAVG!$I:$I,0))</f>
        <v>#N/A</v>
      </c>
      <c r="N716" s="5" t="e">
        <f>INDEX(PUNT_L10gamesAVG!B:B,MATCH($B716,PUNT_L10gamesAVG!$I:$I,0))</f>
        <v>#N/A</v>
      </c>
      <c r="O716" s="5" t="e">
        <f>INDEX(PUNT_L5gamesAVG!B:B,MATCH($B716,PUNT_L5gamesAVG!$I:$I,0))</f>
        <v>#N/A</v>
      </c>
    </row>
    <row r="717" spans="1:15" x14ac:dyDescent="0.3">
      <c r="A717">
        <v>6305</v>
      </c>
      <c r="B717" t="s">
        <v>1603</v>
      </c>
      <c r="C717" t="s">
        <v>1130</v>
      </c>
      <c r="D717" t="s">
        <v>1604</v>
      </c>
      <c r="E717" t="s">
        <v>337</v>
      </c>
      <c r="F717" t="s">
        <v>728</v>
      </c>
      <c r="G717">
        <v>18</v>
      </c>
      <c r="H717" t="s">
        <v>275</v>
      </c>
      <c r="I717" t="s">
        <v>275</v>
      </c>
      <c r="J717" t="s">
        <v>687</v>
      </c>
      <c r="K717" t="e">
        <f>INDEX(PUNT_SeasonAVG!I:I,MATCH($B717,PUNT_SeasonAVG!$I:$I,0))</f>
        <v>#N/A</v>
      </c>
      <c r="L717" t="e">
        <f>INDEX(PUNT_SeasonAVG!K:K,MATCH($B717,PUNT_SeasonAVG!$I:$I,0))</f>
        <v>#N/A</v>
      </c>
      <c r="M717" s="5" t="e">
        <f>INDEX(PUNT_SeasonAVG!B:B,MATCH($B717,PUNT_SeasonAVG!$I:$I,0))</f>
        <v>#N/A</v>
      </c>
      <c r="N717" s="5" t="e">
        <f>INDEX(PUNT_L10gamesAVG!B:B,MATCH($B717,PUNT_L10gamesAVG!$I:$I,0))</f>
        <v>#N/A</v>
      </c>
      <c r="O717" s="5" t="e">
        <f>INDEX(PUNT_L5gamesAVG!B:B,MATCH($B717,PUNT_L5gamesAVG!$I:$I,0))</f>
        <v>#N/A</v>
      </c>
    </row>
    <row r="718" spans="1:15" x14ac:dyDescent="0.3">
      <c r="A718">
        <v>6306</v>
      </c>
      <c r="B718" t="s">
        <v>1605</v>
      </c>
      <c r="C718" t="s">
        <v>689</v>
      </c>
      <c r="D718" t="s">
        <v>1606</v>
      </c>
      <c r="E718" t="s">
        <v>314</v>
      </c>
      <c r="F718" t="s">
        <v>770</v>
      </c>
      <c r="G718">
        <v>9</v>
      </c>
      <c r="H718" t="s">
        <v>274</v>
      </c>
      <c r="I718" t="s">
        <v>274</v>
      </c>
      <c r="J718" t="s">
        <v>687</v>
      </c>
      <c r="K718" t="e">
        <f>INDEX(PUNT_SeasonAVG!I:I,MATCH($B718,PUNT_SeasonAVG!$I:$I,0))</f>
        <v>#N/A</v>
      </c>
      <c r="L718" t="e">
        <f>INDEX(PUNT_SeasonAVG!K:K,MATCH($B718,PUNT_SeasonAVG!$I:$I,0))</f>
        <v>#N/A</v>
      </c>
      <c r="M718" s="5" t="e">
        <f>INDEX(PUNT_SeasonAVG!B:B,MATCH($B718,PUNT_SeasonAVG!$I:$I,0))</f>
        <v>#N/A</v>
      </c>
      <c r="N718" s="5" t="e">
        <f>INDEX(PUNT_L10gamesAVG!B:B,MATCH($B718,PUNT_L10gamesAVG!$I:$I,0))</f>
        <v>#N/A</v>
      </c>
      <c r="O718" s="5" t="e">
        <f>INDEX(PUNT_L5gamesAVG!B:B,MATCH($B718,PUNT_L5gamesAVG!$I:$I,0))</f>
        <v>#N/A</v>
      </c>
    </row>
    <row r="719" spans="1:15" x14ac:dyDescent="0.3">
      <c r="A719">
        <v>6307</v>
      </c>
      <c r="B719" t="s">
        <v>1607</v>
      </c>
      <c r="C719" t="s">
        <v>742</v>
      </c>
      <c r="D719" t="s">
        <v>1608</v>
      </c>
      <c r="E719" t="s">
        <v>331</v>
      </c>
      <c r="F719" t="s">
        <v>719</v>
      </c>
      <c r="G719">
        <v>12</v>
      </c>
      <c r="H719" t="s">
        <v>274</v>
      </c>
      <c r="I719" t="s">
        <v>274</v>
      </c>
      <c r="J719" t="s">
        <v>687</v>
      </c>
      <c r="K719" t="e">
        <f>INDEX(PUNT_SeasonAVG!I:I,MATCH($B719,PUNT_SeasonAVG!$I:$I,0))</f>
        <v>#N/A</v>
      </c>
      <c r="L719" t="e">
        <f>INDEX(PUNT_SeasonAVG!K:K,MATCH($B719,PUNT_SeasonAVG!$I:$I,0))</f>
        <v>#N/A</v>
      </c>
      <c r="M719" s="5" t="e">
        <f>INDEX(PUNT_SeasonAVG!B:B,MATCH($B719,PUNT_SeasonAVG!$I:$I,0))</f>
        <v>#N/A</v>
      </c>
      <c r="N719" s="5" t="e">
        <f>INDEX(PUNT_L10gamesAVG!B:B,MATCH($B719,PUNT_L10gamesAVG!$I:$I,0))</f>
        <v>#N/A</v>
      </c>
      <c r="O719" s="5" t="e">
        <f>INDEX(PUNT_L5gamesAVG!B:B,MATCH($B719,PUNT_L5gamesAVG!$I:$I,0))</f>
        <v>#N/A</v>
      </c>
    </row>
    <row r="720" spans="1:15" x14ac:dyDescent="0.3">
      <c r="A720">
        <v>6308</v>
      </c>
      <c r="B720" t="s">
        <v>1609</v>
      </c>
      <c r="C720" t="s">
        <v>747</v>
      </c>
      <c r="D720" t="s">
        <v>1610</v>
      </c>
      <c r="E720" t="s">
        <v>319</v>
      </c>
      <c r="F720" t="s">
        <v>744</v>
      </c>
      <c r="G720">
        <v>22</v>
      </c>
      <c r="H720" t="s">
        <v>275</v>
      </c>
      <c r="I720" t="s">
        <v>275</v>
      </c>
      <c r="J720" t="s">
        <v>687</v>
      </c>
      <c r="K720" t="e">
        <f>INDEX(PUNT_SeasonAVG!I:I,MATCH($B720,PUNT_SeasonAVG!$I:$I,0))</f>
        <v>#N/A</v>
      </c>
      <c r="L720" t="e">
        <f>INDEX(PUNT_SeasonAVG!K:K,MATCH($B720,PUNT_SeasonAVG!$I:$I,0))</f>
        <v>#N/A</v>
      </c>
      <c r="M720" s="5" t="e">
        <f>INDEX(PUNT_SeasonAVG!B:B,MATCH($B720,PUNT_SeasonAVG!$I:$I,0))</f>
        <v>#N/A</v>
      </c>
      <c r="N720" s="5" t="e">
        <f>INDEX(PUNT_L10gamesAVG!B:B,MATCH($B720,PUNT_L10gamesAVG!$I:$I,0))</f>
        <v>#N/A</v>
      </c>
      <c r="O720" s="5" t="e">
        <f>INDEX(PUNT_L5gamesAVG!B:B,MATCH($B720,PUNT_L5gamesAVG!$I:$I,0))</f>
        <v>#N/A</v>
      </c>
    </row>
    <row r="721" spans="1:15" x14ac:dyDescent="0.3">
      <c r="A721">
        <v>6309</v>
      </c>
      <c r="B721" t="s">
        <v>1611</v>
      </c>
      <c r="C721" t="s">
        <v>732</v>
      </c>
      <c r="D721" t="s">
        <v>817</v>
      </c>
      <c r="E721" t="s">
        <v>319</v>
      </c>
      <c r="F721" t="s">
        <v>744</v>
      </c>
      <c r="G721">
        <v>20</v>
      </c>
      <c r="H721" t="s">
        <v>274</v>
      </c>
      <c r="I721" t="s">
        <v>274</v>
      </c>
      <c r="J721" t="s">
        <v>687</v>
      </c>
      <c r="K721" t="e">
        <f>INDEX(PUNT_SeasonAVG!I:I,MATCH($B721,PUNT_SeasonAVG!$I:$I,0))</f>
        <v>#N/A</v>
      </c>
      <c r="L721" t="e">
        <f>INDEX(PUNT_SeasonAVG!K:K,MATCH($B721,PUNT_SeasonAVG!$I:$I,0))</f>
        <v>#N/A</v>
      </c>
      <c r="M721" s="5" t="e">
        <f>INDEX(PUNT_SeasonAVG!B:B,MATCH($B721,PUNT_SeasonAVG!$I:$I,0))</f>
        <v>#N/A</v>
      </c>
      <c r="N721" s="5" t="e">
        <f>INDEX(PUNT_L10gamesAVG!B:B,MATCH($B721,PUNT_L10gamesAVG!$I:$I,0))</f>
        <v>#N/A</v>
      </c>
      <c r="O721" s="5" t="e">
        <f>INDEX(PUNT_L5gamesAVG!B:B,MATCH($B721,PUNT_L5gamesAVG!$I:$I,0))</f>
        <v>#N/A</v>
      </c>
    </row>
    <row r="722" spans="1:15" x14ac:dyDescent="0.3">
      <c r="A722">
        <v>6310</v>
      </c>
      <c r="B722" t="s">
        <v>1612</v>
      </c>
      <c r="C722" t="s">
        <v>689</v>
      </c>
      <c r="D722" t="s">
        <v>1613</v>
      </c>
      <c r="E722" t="s">
        <v>319</v>
      </c>
      <c r="F722" t="s">
        <v>744</v>
      </c>
      <c r="G722">
        <v>55</v>
      </c>
      <c r="H722" t="s">
        <v>274</v>
      </c>
      <c r="I722" t="s">
        <v>274</v>
      </c>
      <c r="J722" t="s">
        <v>687</v>
      </c>
      <c r="K722" t="e">
        <f>INDEX(PUNT_SeasonAVG!I:I,MATCH($B722,PUNT_SeasonAVG!$I:$I,0))</f>
        <v>#N/A</v>
      </c>
      <c r="L722" t="e">
        <f>INDEX(PUNT_SeasonAVG!K:K,MATCH($B722,PUNT_SeasonAVG!$I:$I,0))</f>
        <v>#N/A</v>
      </c>
      <c r="M722" s="5" t="e">
        <f>INDEX(PUNT_SeasonAVG!B:B,MATCH($B722,PUNT_SeasonAVG!$I:$I,0))</f>
        <v>#N/A</v>
      </c>
      <c r="N722" s="5" t="e">
        <f>INDEX(PUNT_L10gamesAVG!B:B,MATCH($B722,PUNT_L10gamesAVG!$I:$I,0))</f>
        <v>#N/A</v>
      </c>
      <c r="O722" s="5" t="e">
        <f>INDEX(PUNT_L5gamesAVG!B:B,MATCH($B722,PUNT_L5gamesAVG!$I:$I,0))</f>
        <v>#N/A</v>
      </c>
    </row>
    <row r="723" spans="1:15" x14ac:dyDescent="0.3">
      <c r="A723">
        <v>6313</v>
      </c>
      <c r="B723" t="s">
        <v>1616</v>
      </c>
      <c r="C723" t="s">
        <v>795</v>
      </c>
      <c r="D723" t="s">
        <v>1617</v>
      </c>
      <c r="E723" t="s">
        <v>354</v>
      </c>
      <c r="F723" t="s">
        <v>694</v>
      </c>
      <c r="G723">
        <v>77</v>
      </c>
      <c r="H723" t="s">
        <v>274</v>
      </c>
      <c r="I723" t="s">
        <v>274</v>
      </c>
      <c r="J723" t="s">
        <v>687</v>
      </c>
      <c r="K723" t="e">
        <f>INDEX(PUNT_SeasonAVG!I:I,MATCH($B723,PUNT_SeasonAVG!$I:$I,0))</f>
        <v>#N/A</v>
      </c>
      <c r="L723" t="e">
        <f>INDEX(PUNT_SeasonAVG!K:K,MATCH($B723,PUNT_SeasonAVG!$I:$I,0))</f>
        <v>#N/A</v>
      </c>
      <c r="M723" s="5" t="e">
        <f>INDEX(PUNT_SeasonAVG!B:B,MATCH($B723,PUNT_SeasonAVG!$I:$I,0))</f>
        <v>#N/A</v>
      </c>
      <c r="N723" s="5" t="e">
        <f>INDEX(PUNT_L10gamesAVG!B:B,MATCH($B723,PUNT_L10gamesAVG!$I:$I,0))</f>
        <v>#N/A</v>
      </c>
      <c r="O723" s="5" t="e">
        <f>INDEX(PUNT_L5gamesAVG!B:B,MATCH($B723,PUNT_L5gamesAVG!$I:$I,0))</f>
        <v>#N/A</v>
      </c>
    </row>
    <row r="724" spans="1:15" x14ac:dyDescent="0.3">
      <c r="A724">
        <v>6314</v>
      </c>
      <c r="B724" t="s">
        <v>1618</v>
      </c>
      <c r="C724" t="s">
        <v>723</v>
      </c>
      <c r="D724" t="s">
        <v>1619</v>
      </c>
      <c r="E724" t="s">
        <v>313</v>
      </c>
      <c r="F724" t="s">
        <v>774</v>
      </c>
      <c r="G724">
        <v>2</v>
      </c>
      <c r="H724" t="s">
        <v>274</v>
      </c>
      <c r="I724" t="s">
        <v>274</v>
      </c>
      <c r="J724" t="s">
        <v>687</v>
      </c>
      <c r="K724" t="e">
        <f>INDEX(PUNT_SeasonAVG!I:I,MATCH($B724,PUNT_SeasonAVG!$I:$I,0))</f>
        <v>#N/A</v>
      </c>
      <c r="L724" t="e">
        <f>INDEX(PUNT_SeasonAVG!K:K,MATCH($B724,PUNT_SeasonAVG!$I:$I,0))</f>
        <v>#N/A</v>
      </c>
      <c r="M724" s="5" t="e">
        <f>INDEX(PUNT_SeasonAVG!B:B,MATCH($B724,PUNT_SeasonAVG!$I:$I,0))</f>
        <v>#N/A</v>
      </c>
      <c r="N724" s="5" t="e">
        <f>INDEX(PUNT_L10gamesAVG!B:B,MATCH($B724,PUNT_L10gamesAVG!$I:$I,0))</f>
        <v>#N/A</v>
      </c>
      <c r="O724" s="5" t="e">
        <f>INDEX(PUNT_L5gamesAVG!B:B,MATCH($B724,PUNT_L5gamesAVG!$I:$I,0))</f>
        <v>#N/A</v>
      </c>
    </row>
    <row r="725" spans="1:15" x14ac:dyDescent="0.3">
      <c r="A725">
        <v>6315</v>
      </c>
      <c r="B725" t="s">
        <v>1620</v>
      </c>
      <c r="C725" t="s">
        <v>732</v>
      </c>
      <c r="D725" t="s">
        <v>1621</v>
      </c>
      <c r="E725" t="s">
        <v>758</v>
      </c>
      <c r="F725" t="s">
        <v>35</v>
      </c>
      <c r="G725">
        <v>7</v>
      </c>
      <c r="H725" t="s">
        <v>275</v>
      </c>
      <c r="I725" t="s">
        <v>275</v>
      </c>
      <c r="J725" t="s">
        <v>687</v>
      </c>
      <c r="K725" t="e">
        <f>INDEX(PUNT_SeasonAVG!I:I,MATCH($B725,PUNT_SeasonAVG!$I:$I,0))</f>
        <v>#N/A</v>
      </c>
      <c r="L725" t="e">
        <f>INDEX(PUNT_SeasonAVG!K:K,MATCH($B725,PUNT_SeasonAVG!$I:$I,0))</f>
        <v>#N/A</v>
      </c>
      <c r="M725" s="5" t="e">
        <f>INDEX(PUNT_SeasonAVG!B:B,MATCH($B725,PUNT_SeasonAVG!$I:$I,0))</f>
        <v>#N/A</v>
      </c>
      <c r="N725" s="5" t="e">
        <f>INDEX(PUNT_L10gamesAVG!B:B,MATCH($B725,PUNT_L10gamesAVG!$I:$I,0))</f>
        <v>#N/A</v>
      </c>
      <c r="O725" s="5" t="e">
        <f>INDEX(PUNT_L5gamesAVG!B:B,MATCH($B725,PUNT_L5gamesAVG!$I:$I,0))</f>
        <v>#N/A</v>
      </c>
    </row>
    <row r="726" spans="1:15" x14ac:dyDescent="0.3">
      <c r="A726">
        <v>6316</v>
      </c>
      <c r="B726" t="s">
        <v>1622</v>
      </c>
      <c r="C726" t="s">
        <v>45</v>
      </c>
      <c r="D726" t="s">
        <v>1623</v>
      </c>
      <c r="E726" t="s">
        <v>334</v>
      </c>
      <c r="F726" t="s">
        <v>760</v>
      </c>
      <c r="G726">
        <v>20</v>
      </c>
      <c r="H726" t="s">
        <v>45</v>
      </c>
      <c r="I726" t="s">
        <v>45</v>
      </c>
      <c r="J726" t="s">
        <v>687</v>
      </c>
      <c r="K726" t="e">
        <f>INDEX(PUNT_SeasonAVG!I:I,MATCH($B726,PUNT_SeasonAVG!$I:$I,0))</f>
        <v>#N/A</v>
      </c>
      <c r="L726" t="e">
        <f>INDEX(PUNT_SeasonAVG!K:K,MATCH($B726,PUNT_SeasonAVG!$I:$I,0))</f>
        <v>#N/A</v>
      </c>
      <c r="M726" s="5" t="e">
        <f>INDEX(PUNT_SeasonAVG!B:B,MATCH($B726,PUNT_SeasonAVG!$I:$I,0))</f>
        <v>#N/A</v>
      </c>
      <c r="N726" s="5" t="e">
        <f>INDEX(PUNT_L10gamesAVG!B:B,MATCH($B726,PUNT_L10gamesAVG!$I:$I,0))</f>
        <v>#N/A</v>
      </c>
      <c r="O726" s="5" t="e">
        <f>INDEX(PUNT_L5gamesAVG!B:B,MATCH($B726,PUNT_L5gamesAVG!$I:$I,0))</f>
        <v>#N/A</v>
      </c>
    </row>
    <row r="727" spans="1:15" x14ac:dyDescent="0.3">
      <c r="A727">
        <v>6317</v>
      </c>
      <c r="B727" t="s">
        <v>1624</v>
      </c>
      <c r="C727" t="s">
        <v>752</v>
      </c>
      <c r="D727" t="s">
        <v>755</v>
      </c>
      <c r="E727" t="s">
        <v>334</v>
      </c>
      <c r="F727" t="s">
        <v>760</v>
      </c>
      <c r="G727">
        <v>41</v>
      </c>
      <c r="H727" t="s">
        <v>275</v>
      </c>
      <c r="I727" t="s">
        <v>275</v>
      </c>
      <c r="J727" t="s">
        <v>687</v>
      </c>
      <c r="K727" t="e">
        <f>INDEX(PUNT_SeasonAVG!I:I,MATCH($B727,PUNT_SeasonAVG!$I:$I,0))</f>
        <v>#N/A</v>
      </c>
      <c r="L727" t="e">
        <f>INDEX(PUNT_SeasonAVG!K:K,MATCH($B727,PUNT_SeasonAVG!$I:$I,0))</f>
        <v>#N/A</v>
      </c>
      <c r="M727" s="5" t="e">
        <f>INDEX(PUNT_SeasonAVG!B:B,MATCH($B727,PUNT_SeasonAVG!$I:$I,0))</f>
        <v>#N/A</v>
      </c>
      <c r="N727" s="5" t="e">
        <f>INDEX(PUNT_L10gamesAVG!B:B,MATCH($B727,PUNT_L10gamesAVG!$I:$I,0))</f>
        <v>#N/A</v>
      </c>
      <c r="O727" s="5" t="e">
        <f>INDEX(PUNT_L5gamesAVG!B:B,MATCH($B727,PUNT_L5gamesAVG!$I:$I,0))</f>
        <v>#N/A</v>
      </c>
    </row>
    <row r="728" spans="1:15" x14ac:dyDescent="0.3">
      <c r="A728">
        <v>6318</v>
      </c>
      <c r="B728" t="s">
        <v>1625</v>
      </c>
      <c r="C728" t="s">
        <v>807</v>
      </c>
      <c r="D728" t="s">
        <v>999</v>
      </c>
      <c r="E728" t="s">
        <v>335</v>
      </c>
      <c r="F728" t="s">
        <v>854</v>
      </c>
      <c r="G728">
        <v>73</v>
      </c>
      <c r="H728" t="s">
        <v>274</v>
      </c>
      <c r="I728" t="s">
        <v>274</v>
      </c>
      <c r="J728" t="s">
        <v>687</v>
      </c>
      <c r="K728" t="e">
        <f>INDEX(PUNT_SeasonAVG!I:I,MATCH($B728,PUNT_SeasonAVG!$I:$I,0))</f>
        <v>#N/A</v>
      </c>
      <c r="L728" t="e">
        <f>INDEX(PUNT_SeasonAVG!K:K,MATCH($B728,PUNT_SeasonAVG!$I:$I,0))</f>
        <v>#N/A</v>
      </c>
      <c r="M728" s="5" t="e">
        <f>INDEX(PUNT_SeasonAVG!B:B,MATCH($B728,PUNT_SeasonAVG!$I:$I,0))</f>
        <v>#N/A</v>
      </c>
      <c r="N728" s="5" t="e">
        <f>INDEX(PUNT_L10gamesAVG!B:B,MATCH($B728,PUNT_L10gamesAVG!$I:$I,0))</f>
        <v>#N/A</v>
      </c>
      <c r="O728" s="5" t="e">
        <f>INDEX(PUNT_L5gamesAVG!B:B,MATCH($B728,PUNT_L5gamesAVG!$I:$I,0))</f>
        <v>#N/A</v>
      </c>
    </row>
    <row r="729" spans="1:15" x14ac:dyDescent="0.3">
      <c r="A729">
        <v>6319</v>
      </c>
      <c r="B729" t="s">
        <v>1626</v>
      </c>
      <c r="C729" t="s">
        <v>723</v>
      </c>
      <c r="D729" t="s">
        <v>1627</v>
      </c>
      <c r="E729" t="s">
        <v>320</v>
      </c>
      <c r="F729" t="s">
        <v>710</v>
      </c>
      <c r="G729">
        <v>71</v>
      </c>
      <c r="H729" t="s">
        <v>45</v>
      </c>
      <c r="I729" t="s">
        <v>45</v>
      </c>
      <c r="J729" t="s">
        <v>687</v>
      </c>
      <c r="K729" t="e">
        <f>INDEX(PUNT_SeasonAVG!I:I,MATCH($B729,PUNT_SeasonAVG!$I:$I,0))</f>
        <v>#N/A</v>
      </c>
      <c r="L729" t="e">
        <f>INDEX(PUNT_SeasonAVG!K:K,MATCH($B729,PUNT_SeasonAVG!$I:$I,0))</f>
        <v>#N/A</v>
      </c>
      <c r="M729" s="5" t="e">
        <f>INDEX(PUNT_SeasonAVG!B:B,MATCH($B729,PUNT_SeasonAVG!$I:$I,0))</f>
        <v>#N/A</v>
      </c>
      <c r="N729" s="5" t="e">
        <f>INDEX(PUNT_L10gamesAVG!B:B,MATCH($B729,PUNT_L10gamesAVG!$I:$I,0))</f>
        <v>#N/A</v>
      </c>
      <c r="O729" s="5" t="e">
        <f>INDEX(PUNT_L5gamesAVG!B:B,MATCH($B729,PUNT_L5gamesAVG!$I:$I,0))</f>
        <v>#N/A</v>
      </c>
    </row>
    <row r="730" spans="1:15" x14ac:dyDescent="0.3">
      <c r="A730">
        <v>6320</v>
      </c>
      <c r="B730" t="s">
        <v>1628</v>
      </c>
      <c r="C730" t="s">
        <v>689</v>
      </c>
      <c r="D730" t="s">
        <v>1629</v>
      </c>
      <c r="E730" t="s">
        <v>328</v>
      </c>
      <c r="F730" t="s">
        <v>781</v>
      </c>
      <c r="G730">
        <v>15</v>
      </c>
      <c r="H730" t="s">
        <v>45</v>
      </c>
      <c r="I730" t="s">
        <v>45</v>
      </c>
      <c r="J730" t="s">
        <v>687</v>
      </c>
      <c r="K730" t="e">
        <f>INDEX(PUNT_SeasonAVG!I:I,MATCH($B730,PUNT_SeasonAVG!$I:$I,0))</f>
        <v>#N/A</v>
      </c>
      <c r="L730" t="e">
        <f>INDEX(PUNT_SeasonAVG!K:K,MATCH($B730,PUNT_SeasonAVG!$I:$I,0))</f>
        <v>#N/A</v>
      </c>
      <c r="M730" s="5" t="e">
        <f>INDEX(PUNT_SeasonAVG!B:B,MATCH($B730,PUNT_SeasonAVG!$I:$I,0))</f>
        <v>#N/A</v>
      </c>
      <c r="N730" s="5" t="e">
        <f>INDEX(PUNT_L10gamesAVG!B:B,MATCH($B730,PUNT_L10gamesAVG!$I:$I,0))</f>
        <v>#N/A</v>
      </c>
      <c r="O730" s="5" t="e">
        <f>INDEX(PUNT_L5gamesAVG!B:B,MATCH($B730,PUNT_L5gamesAVG!$I:$I,0))</f>
        <v>#N/A</v>
      </c>
    </row>
    <row r="731" spans="1:15" x14ac:dyDescent="0.3">
      <c r="A731">
        <v>6321</v>
      </c>
      <c r="B731" t="s">
        <v>1630</v>
      </c>
      <c r="C731" t="s">
        <v>696</v>
      </c>
      <c r="D731" t="s">
        <v>1631</v>
      </c>
      <c r="E731" t="s">
        <v>338</v>
      </c>
      <c r="F731" t="s">
        <v>754</v>
      </c>
      <c r="G731">
        <v>15</v>
      </c>
      <c r="H731" t="s">
        <v>274</v>
      </c>
      <c r="I731" t="s">
        <v>274</v>
      </c>
      <c r="J731" t="s">
        <v>687</v>
      </c>
      <c r="K731" t="e">
        <f>INDEX(PUNT_SeasonAVG!I:I,MATCH($B731,PUNT_SeasonAVG!$I:$I,0))</f>
        <v>#N/A</v>
      </c>
      <c r="L731" t="e">
        <f>INDEX(PUNT_SeasonAVG!K:K,MATCH($B731,PUNT_SeasonAVG!$I:$I,0))</f>
        <v>#N/A</v>
      </c>
      <c r="M731" s="5" t="e">
        <f>INDEX(PUNT_SeasonAVG!B:B,MATCH($B731,PUNT_SeasonAVG!$I:$I,0))</f>
        <v>#N/A</v>
      </c>
      <c r="N731" s="5" t="e">
        <f>INDEX(PUNT_L10gamesAVG!B:B,MATCH($B731,PUNT_L10gamesAVG!$I:$I,0))</f>
        <v>#N/A</v>
      </c>
      <c r="O731" s="5" t="e">
        <f>INDEX(PUNT_L5gamesAVG!B:B,MATCH($B731,PUNT_L5gamesAVG!$I:$I,0))</f>
        <v>#N/A</v>
      </c>
    </row>
    <row r="732" spans="1:15" x14ac:dyDescent="0.3">
      <c r="A732">
        <v>6323</v>
      </c>
      <c r="B732" t="s">
        <v>1633</v>
      </c>
      <c r="C732" t="s">
        <v>720</v>
      </c>
      <c r="D732" t="s">
        <v>1634</v>
      </c>
      <c r="E732" t="s">
        <v>346</v>
      </c>
      <c r="F732" t="s">
        <v>691</v>
      </c>
      <c r="G732">
        <v>15</v>
      </c>
      <c r="H732" t="s">
        <v>274</v>
      </c>
      <c r="I732" t="s">
        <v>274</v>
      </c>
      <c r="J732" t="s">
        <v>687</v>
      </c>
      <c r="K732" t="e">
        <f>INDEX(PUNT_SeasonAVG!I:I,MATCH($B732,PUNT_SeasonAVG!$I:$I,0))</f>
        <v>#N/A</v>
      </c>
      <c r="L732" t="e">
        <f>INDEX(PUNT_SeasonAVG!K:K,MATCH($B732,PUNT_SeasonAVG!$I:$I,0))</f>
        <v>#N/A</v>
      </c>
      <c r="M732" s="5" t="e">
        <f>INDEX(PUNT_SeasonAVG!B:B,MATCH($B732,PUNT_SeasonAVG!$I:$I,0))</f>
        <v>#N/A</v>
      </c>
      <c r="N732" s="5" t="e">
        <f>INDEX(PUNT_L10gamesAVG!B:B,MATCH($B732,PUNT_L10gamesAVG!$I:$I,0))</f>
        <v>#N/A</v>
      </c>
      <c r="O732" s="5" t="e">
        <f>INDEX(PUNT_L5gamesAVG!B:B,MATCH($B732,PUNT_L5gamesAVG!$I:$I,0))</f>
        <v>#N/A</v>
      </c>
    </row>
    <row r="733" spans="1:15" x14ac:dyDescent="0.3">
      <c r="A733">
        <v>6324</v>
      </c>
      <c r="B733" t="s">
        <v>1635</v>
      </c>
      <c r="C733" t="s">
        <v>704</v>
      </c>
      <c r="D733" t="s">
        <v>1636</v>
      </c>
      <c r="E733" t="s">
        <v>346</v>
      </c>
      <c r="F733" t="s">
        <v>691</v>
      </c>
      <c r="G733">
        <v>35</v>
      </c>
      <c r="H733" t="s">
        <v>45</v>
      </c>
      <c r="I733" t="s">
        <v>45</v>
      </c>
      <c r="J733" t="s">
        <v>687</v>
      </c>
      <c r="K733" t="e">
        <f>INDEX(PUNT_SeasonAVG!I:I,MATCH($B733,PUNT_SeasonAVG!$I:$I,0))</f>
        <v>#N/A</v>
      </c>
      <c r="L733" t="e">
        <f>INDEX(PUNT_SeasonAVG!K:K,MATCH($B733,PUNT_SeasonAVG!$I:$I,0))</f>
        <v>#N/A</v>
      </c>
      <c r="M733" s="5" t="e">
        <f>INDEX(PUNT_SeasonAVG!B:B,MATCH($B733,PUNT_SeasonAVG!$I:$I,0))</f>
        <v>#N/A</v>
      </c>
      <c r="N733" s="5" t="e">
        <f>INDEX(PUNT_L10gamesAVG!B:B,MATCH($B733,PUNT_L10gamesAVG!$I:$I,0))</f>
        <v>#N/A</v>
      </c>
      <c r="O733" s="5" t="e">
        <f>INDEX(PUNT_L5gamesAVG!B:B,MATCH($B733,PUNT_L5gamesAVG!$I:$I,0))</f>
        <v>#N/A</v>
      </c>
    </row>
    <row r="734" spans="1:15" x14ac:dyDescent="0.3">
      <c r="A734">
        <v>6325</v>
      </c>
      <c r="B734" t="s">
        <v>1637</v>
      </c>
      <c r="C734" t="s">
        <v>692</v>
      </c>
      <c r="D734" t="s">
        <v>1638</v>
      </c>
      <c r="E734" t="s">
        <v>346</v>
      </c>
      <c r="F734" t="s">
        <v>691</v>
      </c>
      <c r="G734">
        <v>41</v>
      </c>
      <c r="H734" t="s">
        <v>275</v>
      </c>
      <c r="I734" t="s">
        <v>275</v>
      </c>
      <c r="J734" t="s">
        <v>687</v>
      </c>
      <c r="K734" t="e">
        <f>INDEX(PUNT_SeasonAVG!I:I,MATCH($B734,PUNT_SeasonAVG!$I:$I,0))</f>
        <v>#N/A</v>
      </c>
      <c r="L734" t="e">
        <f>INDEX(PUNT_SeasonAVG!K:K,MATCH($B734,PUNT_SeasonAVG!$I:$I,0))</f>
        <v>#N/A</v>
      </c>
      <c r="M734" s="5" t="e">
        <f>INDEX(PUNT_SeasonAVG!B:B,MATCH($B734,PUNT_SeasonAVG!$I:$I,0))</f>
        <v>#N/A</v>
      </c>
      <c r="N734" s="5" t="e">
        <f>INDEX(PUNT_L10gamesAVG!B:B,MATCH($B734,PUNT_L10gamesAVG!$I:$I,0))</f>
        <v>#N/A</v>
      </c>
      <c r="O734" s="5" t="e">
        <f>INDEX(PUNT_L5gamesAVG!B:B,MATCH($B734,PUNT_L5gamesAVG!$I:$I,0))</f>
        <v>#N/A</v>
      </c>
    </row>
    <row r="735" spans="1:15" x14ac:dyDescent="0.3">
      <c r="A735">
        <v>6326</v>
      </c>
      <c r="B735" t="s">
        <v>1639</v>
      </c>
      <c r="C735" t="s">
        <v>742</v>
      </c>
      <c r="D735" t="s">
        <v>1188</v>
      </c>
      <c r="E735" t="s">
        <v>326</v>
      </c>
      <c r="F735" t="s">
        <v>737</v>
      </c>
      <c r="G735">
        <v>1</v>
      </c>
      <c r="H735" t="s">
        <v>45</v>
      </c>
      <c r="I735" t="s">
        <v>45</v>
      </c>
      <c r="J735" t="s">
        <v>687</v>
      </c>
      <c r="K735" t="e">
        <f>INDEX(PUNT_SeasonAVG!I:I,MATCH($B735,PUNT_SeasonAVG!$I:$I,0))</f>
        <v>#N/A</v>
      </c>
      <c r="L735" t="e">
        <f>INDEX(PUNT_SeasonAVG!K:K,MATCH($B735,PUNT_SeasonAVG!$I:$I,0))</f>
        <v>#N/A</v>
      </c>
      <c r="M735" s="5" t="e">
        <f>INDEX(PUNT_SeasonAVG!B:B,MATCH($B735,PUNT_SeasonAVG!$I:$I,0))</f>
        <v>#N/A</v>
      </c>
      <c r="N735" s="5" t="e">
        <f>INDEX(PUNT_L10gamesAVG!B:B,MATCH($B735,PUNT_L10gamesAVG!$I:$I,0))</f>
        <v>#N/A</v>
      </c>
      <c r="O735" s="5" t="e">
        <f>INDEX(PUNT_L5gamesAVG!B:B,MATCH($B735,PUNT_L5gamesAVG!$I:$I,0))</f>
        <v>#N/A</v>
      </c>
    </row>
    <row r="736" spans="1:15" x14ac:dyDescent="0.3">
      <c r="A736">
        <v>6327</v>
      </c>
      <c r="B736" t="s">
        <v>1640</v>
      </c>
      <c r="C736" t="s">
        <v>720</v>
      </c>
      <c r="D736" t="s">
        <v>1641</v>
      </c>
      <c r="E736" t="s">
        <v>340</v>
      </c>
      <c r="F736" t="s">
        <v>766</v>
      </c>
      <c r="G736">
        <v>34</v>
      </c>
      <c r="H736" t="s">
        <v>275</v>
      </c>
      <c r="I736" t="s">
        <v>275</v>
      </c>
      <c r="J736" t="s">
        <v>687</v>
      </c>
      <c r="K736" t="e">
        <f>INDEX(PUNT_SeasonAVG!I:I,MATCH($B736,PUNT_SeasonAVG!$I:$I,0))</f>
        <v>#N/A</v>
      </c>
      <c r="L736" t="e">
        <f>INDEX(PUNT_SeasonAVG!K:K,MATCH($B736,PUNT_SeasonAVG!$I:$I,0))</f>
        <v>#N/A</v>
      </c>
      <c r="M736" s="5" t="e">
        <f>INDEX(PUNT_SeasonAVG!B:B,MATCH($B736,PUNT_SeasonAVG!$I:$I,0))</f>
        <v>#N/A</v>
      </c>
      <c r="N736" s="5" t="e">
        <f>INDEX(PUNT_L10gamesAVG!B:B,MATCH($B736,PUNT_L10gamesAVG!$I:$I,0))</f>
        <v>#N/A</v>
      </c>
      <c r="O736" s="5" t="e">
        <f>INDEX(PUNT_L5gamesAVG!B:B,MATCH($B736,PUNT_L5gamesAVG!$I:$I,0))</f>
        <v>#N/A</v>
      </c>
    </row>
    <row r="737" spans="1:15" x14ac:dyDescent="0.3">
      <c r="A737">
        <v>6328</v>
      </c>
      <c r="B737" t="s">
        <v>1642</v>
      </c>
      <c r="C737" t="s">
        <v>720</v>
      </c>
      <c r="D737" t="s">
        <v>1643</v>
      </c>
      <c r="E737" t="s">
        <v>340</v>
      </c>
      <c r="F737" t="s">
        <v>766</v>
      </c>
      <c r="G737">
        <v>17</v>
      </c>
      <c r="H737" t="s">
        <v>275</v>
      </c>
      <c r="I737" t="s">
        <v>275</v>
      </c>
      <c r="J737" t="s">
        <v>687</v>
      </c>
      <c r="K737" t="e">
        <f>INDEX(PUNT_SeasonAVG!I:I,MATCH($B737,PUNT_SeasonAVG!$I:$I,0))</f>
        <v>#N/A</v>
      </c>
      <c r="L737" t="e">
        <f>INDEX(PUNT_SeasonAVG!K:K,MATCH($B737,PUNT_SeasonAVG!$I:$I,0))</f>
        <v>#N/A</v>
      </c>
      <c r="M737" s="5" t="e">
        <f>INDEX(PUNT_SeasonAVG!B:B,MATCH($B737,PUNT_SeasonAVG!$I:$I,0))</f>
        <v>#N/A</v>
      </c>
      <c r="N737" s="5" t="e">
        <f>INDEX(PUNT_L10gamesAVG!B:B,MATCH($B737,PUNT_L10gamesAVG!$I:$I,0))</f>
        <v>#N/A</v>
      </c>
      <c r="O737" s="5" t="e">
        <f>INDEX(PUNT_L5gamesAVG!B:B,MATCH($B737,PUNT_L5gamesAVG!$I:$I,0))</f>
        <v>#N/A</v>
      </c>
    </row>
    <row r="738" spans="1:15" x14ac:dyDescent="0.3">
      <c r="A738">
        <v>6329</v>
      </c>
      <c r="B738" t="s">
        <v>1644</v>
      </c>
      <c r="C738" t="s">
        <v>689</v>
      </c>
      <c r="D738" t="s">
        <v>1645</v>
      </c>
      <c r="E738" t="s">
        <v>357</v>
      </c>
      <c r="F738" t="s">
        <v>725</v>
      </c>
      <c r="G738">
        <v>95</v>
      </c>
      <c r="H738" t="s">
        <v>275</v>
      </c>
      <c r="I738" t="s">
        <v>275</v>
      </c>
      <c r="J738" t="s">
        <v>687</v>
      </c>
      <c r="K738" t="e">
        <f>INDEX(PUNT_SeasonAVG!I:I,MATCH($B738,PUNT_SeasonAVG!$I:$I,0))</f>
        <v>#N/A</v>
      </c>
      <c r="L738" t="e">
        <f>INDEX(PUNT_SeasonAVG!K:K,MATCH($B738,PUNT_SeasonAVG!$I:$I,0))</f>
        <v>#N/A</v>
      </c>
      <c r="M738" s="5" t="e">
        <f>INDEX(PUNT_SeasonAVG!B:B,MATCH($B738,PUNT_SeasonAVG!$I:$I,0))</f>
        <v>#N/A</v>
      </c>
      <c r="N738" s="5" t="e">
        <f>INDEX(PUNT_L10gamesAVG!B:B,MATCH($B738,PUNT_L10gamesAVG!$I:$I,0))</f>
        <v>#N/A</v>
      </c>
      <c r="O738" s="5" t="e">
        <f>INDEX(PUNT_L5gamesAVG!B:B,MATCH($B738,PUNT_L5gamesAVG!$I:$I,0))</f>
        <v>#N/A</v>
      </c>
    </row>
    <row r="739" spans="1:15" x14ac:dyDescent="0.3">
      <c r="A739">
        <v>6330</v>
      </c>
      <c r="B739" t="s">
        <v>1646</v>
      </c>
      <c r="C739" t="s">
        <v>714</v>
      </c>
      <c r="D739" t="s">
        <v>1647</v>
      </c>
      <c r="E739" t="s">
        <v>349</v>
      </c>
      <c r="F739" t="s">
        <v>698</v>
      </c>
      <c r="G739">
        <v>74</v>
      </c>
      <c r="H739" t="s">
        <v>274</v>
      </c>
      <c r="I739" t="s">
        <v>274</v>
      </c>
      <c r="J739" t="s">
        <v>687</v>
      </c>
      <c r="K739" t="e">
        <f>INDEX(PUNT_SeasonAVG!I:I,MATCH($B739,PUNT_SeasonAVG!$I:$I,0))</f>
        <v>#N/A</v>
      </c>
      <c r="L739" t="e">
        <f>INDEX(PUNT_SeasonAVG!K:K,MATCH($B739,PUNT_SeasonAVG!$I:$I,0))</f>
        <v>#N/A</v>
      </c>
      <c r="M739" s="5" t="e">
        <f>INDEX(PUNT_SeasonAVG!B:B,MATCH($B739,PUNT_SeasonAVG!$I:$I,0))</f>
        <v>#N/A</v>
      </c>
      <c r="N739" s="5" t="e">
        <f>INDEX(PUNT_L10gamesAVG!B:B,MATCH($B739,PUNT_L10gamesAVG!$I:$I,0))</f>
        <v>#N/A</v>
      </c>
      <c r="O739" s="5" t="e">
        <f>INDEX(PUNT_L5gamesAVG!B:B,MATCH($B739,PUNT_L5gamesAVG!$I:$I,0))</f>
        <v>#N/A</v>
      </c>
    </row>
    <row r="740" spans="1:15" x14ac:dyDescent="0.3">
      <c r="A740">
        <v>6331</v>
      </c>
      <c r="B740" t="s">
        <v>1648</v>
      </c>
      <c r="C740" t="s">
        <v>689</v>
      </c>
      <c r="D740" t="s">
        <v>1649</v>
      </c>
      <c r="E740" t="s">
        <v>320</v>
      </c>
      <c r="F740" t="s">
        <v>710</v>
      </c>
      <c r="G740">
        <v>5</v>
      </c>
      <c r="H740" t="s">
        <v>274</v>
      </c>
      <c r="I740" t="s">
        <v>274</v>
      </c>
      <c r="J740" t="s">
        <v>687</v>
      </c>
      <c r="K740" t="e">
        <f>INDEX(PUNT_SeasonAVG!I:I,MATCH($B740,PUNT_SeasonAVG!$I:$I,0))</f>
        <v>#N/A</v>
      </c>
      <c r="L740" t="e">
        <f>INDEX(PUNT_SeasonAVG!K:K,MATCH($B740,PUNT_SeasonAVG!$I:$I,0))</f>
        <v>#N/A</v>
      </c>
      <c r="M740" s="5" t="e">
        <f>INDEX(PUNT_SeasonAVG!B:B,MATCH($B740,PUNT_SeasonAVG!$I:$I,0))</f>
        <v>#N/A</v>
      </c>
      <c r="N740" s="5" t="e">
        <f>INDEX(PUNT_L10gamesAVG!B:B,MATCH($B740,PUNT_L10gamesAVG!$I:$I,0))</f>
        <v>#N/A</v>
      </c>
      <c r="O740" s="5" t="e">
        <f>INDEX(PUNT_L5gamesAVG!B:B,MATCH($B740,PUNT_L5gamesAVG!$I:$I,0))</f>
        <v>#N/A</v>
      </c>
    </row>
    <row r="741" spans="1:15" x14ac:dyDescent="0.3">
      <c r="A741">
        <v>6332</v>
      </c>
      <c r="B741" t="s">
        <v>1650</v>
      </c>
      <c r="C741" t="s">
        <v>696</v>
      </c>
      <c r="D741" t="s">
        <v>1651</v>
      </c>
      <c r="E741" t="s">
        <v>320</v>
      </c>
      <c r="F741" t="s">
        <v>710</v>
      </c>
      <c r="G741">
        <v>11</v>
      </c>
      <c r="H741" t="s">
        <v>274</v>
      </c>
      <c r="I741" t="s">
        <v>274</v>
      </c>
      <c r="J741" t="s">
        <v>687</v>
      </c>
      <c r="K741" t="e">
        <f>INDEX(PUNT_SeasonAVG!I:I,MATCH($B741,PUNT_SeasonAVG!$I:$I,0))</f>
        <v>#N/A</v>
      </c>
      <c r="L741" t="e">
        <f>INDEX(PUNT_SeasonAVG!K:K,MATCH($B741,PUNT_SeasonAVG!$I:$I,0))</f>
        <v>#N/A</v>
      </c>
      <c r="M741" s="5" t="e">
        <f>INDEX(PUNT_SeasonAVG!B:B,MATCH($B741,PUNT_SeasonAVG!$I:$I,0))</f>
        <v>#N/A</v>
      </c>
      <c r="N741" s="5" t="e">
        <f>INDEX(PUNT_L10gamesAVG!B:B,MATCH($B741,PUNT_L10gamesAVG!$I:$I,0))</f>
        <v>#N/A</v>
      </c>
      <c r="O741" s="5" t="e">
        <f>INDEX(PUNT_L5gamesAVG!B:B,MATCH($B741,PUNT_L5gamesAVG!$I:$I,0))</f>
        <v>#N/A</v>
      </c>
    </row>
    <row r="742" spans="1:15" x14ac:dyDescent="0.3">
      <c r="A742">
        <v>6333</v>
      </c>
      <c r="B742" t="s">
        <v>1652</v>
      </c>
      <c r="C742" t="s">
        <v>689</v>
      </c>
      <c r="D742" t="s">
        <v>1653</v>
      </c>
      <c r="E742" t="s">
        <v>758</v>
      </c>
      <c r="F742" t="s">
        <v>35</v>
      </c>
      <c r="G742">
        <v>12</v>
      </c>
      <c r="H742" t="s">
        <v>274</v>
      </c>
      <c r="I742" t="s">
        <v>274</v>
      </c>
      <c r="J742" t="s">
        <v>687</v>
      </c>
      <c r="K742" t="e">
        <f>INDEX(PUNT_SeasonAVG!I:I,MATCH($B742,PUNT_SeasonAVG!$I:$I,0))</f>
        <v>#N/A</v>
      </c>
      <c r="L742" t="e">
        <f>INDEX(PUNT_SeasonAVG!K:K,MATCH($B742,PUNT_SeasonAVG!$I:$I,0))</f>
        <v>#N/A</v>
      </c>
      <c r="M742" s="5" t="e">
        <f>INDEX(PUNT_SeasonAVG!B:B,MATCH($B742,PUNT_SeasonAVG!$I:$I,0))</f>
        <v>#N/A</v>
      </c>
      <c r="N742" s="5" t="e">
        <f>INDEX(PUNT_L10gamesAVG!B:B,MATCH($B742,PUNT_L10gamesAVG!$I:$I,0))</f>
        <v>#N/A</v>
      </c>
      <c r="O742" s="5" t="e">
        <f>INDEX(PUNT_L5gamesAVG!B:B,MATCH($B742,PUNT_L5gamesAVG!$I:$I,0))</f>
        <v>#N/A</v>
      </c>
    </row>
    <row r="743" spans="1:15" x14ac:dyDescent="0.3">
      <c r="A743">
        <v>6334</v>
      </c>
      <c r="B743" t="s">
        <v>1654</v>
      </c>
      <c r="C743" t="s">
        <v>720</v>
      </c>
      <c r="D743" t="s">
        <v>1299</v>
      </c>
      <c r="E743" t="s">
        <v>323</v>
      </c>
      <c r="F743" t="s">
        <v>702</v>
      </c>
      <c r="G743">
        <v>99</v>
      </c>
      <c r="H743" t="s">
        <v>275</v>
      </c>
      <c r="I743" t="s">
        <v>275</v>
      </c>
      <c r="J743" t="s">
        <v>687</v>
      </c>
      <c r="K743" t="e">
        <f>INDEX(PUNT_SeasonAVG!I:I,MATCH($B743,PUNT_SeasonAVG!$I:$I,0))</f>
        <v>#N/A</v>
      </c>
      <c r="L743" t="e">
        <f>INDEX(PUNT_SeasonAVG!K:K,MATCH($B743,PUNT_SeasonAVG!$I:$I,0))</f>
        <v>#N/A</v>
      </c>
      <c r="M743" s="5" t="e">
        <f>INDEX(PUNT_SeasonAVG!B:B,MATCH($B743,PUNT_SeasonAVG!$I:$I,0))</f>
        <v>#N/A</v>
      </c>
      <c r="N743" s="5" t="e">
        <f>INDEX(PUNT_L10gamesAVG!B:B,MATCH($B743,PUNT_L10gamesAVG!$I:$I,0))</f>
        <v>#N/A</v>
      </c>
      <c r="O743" s="5" t="e">
        <f>INDEX(PUNT_L5gamesAVG!B:B,MATCH($B743,PUNT_L5gamesAVG!$I:$I,0))</f>
        <v>#N/A</v>
      </c>
    </row>
    <row r="744" spans="1:15" x14ac:dyDescent="0.3">
      <c r="A744">
        <v>6335</v>
      </c>
      <c r="B744" t="s">
        <v>1655</v>
      </c>
      <c r="C744" t="s">
        <v>706</v>
      </c>
      <c r="D744" t="s">
        <v>1310</v>
      </c>
      <c r="E744" t="s">
        <v>323</v>
      </c>
      <c r="F744" t="s">
        <v>702</v>
      </c>
      <c r="G744">
        <v>14</v>
      </c>
      <c r="H744" t="s">
        <v>275</v>
      </c>
      <c r="I744" t="s">
        <v>275</v>
      </c>
      <c r="J744" t="s">
        <v>687</v>
      </c>
      <c r="K744" t="e">
        <f>INDEX(PUNT_SeasonAVG!I:I,MATCH($B744,PUNT_SeasonAVG!$I:$I,0))</f>
        <v>#N/A</v>
      </c>
      <c r="L744" t="e">
        <f>INDEX(PUNT_SeasonAVG!K:K,MATCH($B744,PUNT_SeasonAVG!$I:$I,0))</f>
        <v>#N/A</v>
      </c>
      <c r="M744" s="5" t="e">
        <f>INDEX(PUNT_SeasonAVG!B:B,MATCH($B744,PUNT_SeasonAVG!$I:$I,0))</f>
        <v>#N/A</v>
      </c>
      <c r="N744" s="5" t="e">
        <f>INDEX(PUNT_L10gamesAVG!B:B,MATCH($B744,PUNT_L10gamesAVG!$I:$I,0))</f>
        <v>#N/A</v>
      </c>
      <c r="O744" s="5" t="e">
        <f>INDEX(PUNT_L5gamesAVG!B:B,MATCH($B744,PUNT_L5gamesAVG!$I:$I,0))</f>
        <v>#N/A</v>
      </c>
    </row>
    <row r="745" spans="1:15" x14ac:dyDescent="0.3">
      <c r="A745">
        <v>6336</v>
      </c>
      <c r="B745" t="s">
        <v>1656</v>
      </c>
      <c r="C745" t="s">
        <v>692</v>
      </c>
      <c r="D745" t="s">
        <v>1657</v>
      </c>
      <c r="E745" t="s">
        <v>323</v>
      </c>
      <c r="F745" t="s">
        <v>702</v>
      </c>
      <c r="G745">
        <v>33</v>
      </c>
      <c r="H745" t="s">
        <v>275</v>
      </c>
      <c r="I745" t="s">
        <v>275</v>
      </c>
      <c r="J745" t="s">
        <v>687</v>
      </c>
      <c r="K745" t="e">
        <f>INDEX(PUNT_SeasonAVG!I:I,MATCH($B745,PUNT_SeasonAVG!$I:$I,0))</f>
        <v>#N/A</v>
      </c>
      <c r="L745" t="e">
        <f>INDEX(PUNT_SeasonAVG!K:K,MATCH($B745,PUNT_SeasonAVG!$I:$I,0))</f>
        <v>#N/A</v>
      </c>
      <c r="M745" s="5" t="e">
        <f>INDEX(PUNT_SeasonAVG!B:B,MATCH($B745,PUNT_SeasonAVG!$I:$I,0))</f>
        <v>#N/A</v>
      </c>
      <c r="N745" s="5" t="e">
        <f>INDEX(PUNT_L10gamesAVG!B:B,MATCH($B745,PUNT_L10gamesAVG!$I:$I,0))</f>
        <v>#N/A</v>
      </c>
      <c r="O745" s="5" t="e">
        <f>INDEX(PUNT_L5gamesAVG!B:B,MATCH($B745,PUNT_L5gamesAVG!$I:$I,0))</f>
        <v>#N/A</v>
      </c>
    </row>
    <row r="746" spans="1:15" x14ac:dyDescent="0.3">
      <c r="A746">
        <v>6337</v>
      </c>
      <c r="B746" t="s">
        <v>1658</v>
      </c>
      <c r="C746" t="s">
        <v>747</v>
      </c>
      <c r="D746" t="s">
        <v>775</v>
      </c>
      <c r="E746" t="s">
        <v>355</v>
      </c>
      <c r="F746" t="s">
        <v>716</v>
      </c>
      <c r="G746">
        <v>12</v>
      </c>
      <c r="H746" t="s">
        <v>275</v>
      </c>
      <c r="I746" t="s">
        <v>275</v>
      </c>
      <c r="J746" t="s">
        <v>687</v>
      </c>
      <c r="K746" t="e">
        <f>INDEX(PUNT_SeasonAVG!I:I,MATCH($B746,PUNT_SeasonAVG!$I:$I,0))</f>
        <v>#N/A</v>
      </c>
      <c r="L746" t="e">
        <f>INDEX(PUNT_SeasonAVG!K:K,MATCH($B746,PUNT_SeasonAVG!$I:$I,0))</f>
        <v>#N/A</v>
      </c>
      <c r="M746" s="5" t="e">
        <f>INDEX(PUNT_SeasonAVG!B:B,MATCH($B746,PUNT_SeasonAVG!$I:$I,0))</f>
        <v>#N/A</v>
      </c>
      <c r="N746" s="5" t="e">
        <f>INDEX(PUNT_L10gamesAVG!B:B,MATCH($B746,PUNT_L10gamesAVG!$I:$I,0))</f>
        <v>#N/A</v>
      </c>
      <c r="O746" s="5" t="e">
        <f>INDEX(PUNT_L5gamesAVG!B:B,MATCH($B746,PUNT_L5gamesAVG!$I:$I,0))</f>
        <v>#N/A</v>
      </c>
    </row>
    <row r="747" spans="1:15" x14ac:dyDescent="0.3">
      <c r="A747">
        <v>6338</v>
      </c>
      <c r="B747" t="s">
        <v>1659</v>
      </c>
      <c r="C747" t="s">
        <v>689</v>
      </c>
      <c r="D747" t="s">
        <v>856</v>
      </c>
      <c r="E747" t="s">
        <v>325</v>
      </c>
      <c r="F747" t="s">
        <v>806</v>
      </c>
      <c r="G747">
        <v>73</v>
      </c>
      <c r="H747" t="s">
        <v>274</v>
      </c>
      <c r="I747" t="s">
        <v>274</v>
      </c>
      <c r="J747" t="s">
        <v>687</v>
      </c>
      <c r="K747" t="e">
        <f>INDEX(PUNT_SeasonAVG!I:I,MATCH($B747,PUNT_SeasonAVG!$I:$I,0))</f>
        <v>#N/A</v>
      </c>
      <c r="L747" t="e">
        <f>INDEX(PUNT_SeasonAVG!K:K,MATCH($B747,PUNT_SeasonAVG!$I:$I,0))</f>
        <v>#N/A</v>
      </c>
      <c r="M747" s="5" t="e">
        <f>INDEX(PUNT_SeasonAVG!B:B,MATCH($B747,PUNT_SeasonAVG!$I:$I,0))</f>
        <v>#N/A</v>
      </c>
      <c r="N747" s="5" t="e">
        <f>INDEX(PUNT_L10gamesAVG!B:B,MATCH($B747,PUNT_L10gamesAVG!$I:$I,0))</f>
        <v>#N/A</v>
      </c>
      <c r="O747" s="5" t="e">
        <f>INDEX(PUNT_L5gamesAVG!B:B,MATCH($B747,PUNT_L5gamesAVG!$I:$I,0))</f>
        <v>#N/A</v>
      </c>
    </row>
    <row r="748" spans="1:15" x14ac:dyDescent="0.3">
      <c r="A748">
        <v>6339</v>
      </c>
      <c r="B748" t="s">
        <v>1660</v>
      </c>
      <c r="C748" t="s">
        <v>714</v>
      </c>
      <c r="D748" t="s">
        <v>1661</v>
      </c>
      <c r="E748" t="s">
        <v>357</v>
      </c>
      <c r="F748" t="s">
        <v>725</v>
      </c>
      <c r="G748">
        <v>31</v>
      </c>
      <c r="H748" t="s">
        <v>45</v>
      </c>
      <c r="I748" t="s">
        <v>45</v>
      </c>
      <c r="J748" t="s">
        <v>687</v>
      </c>
      <c r="K748" t="e">
        <f>INDEX(PUNT_SeasonAVG!I:I,MATCH($B748,PUNT_SeasonAVG!$I:$I,0))</f>
        <v>#N/A</v>
      </c>
      <c r="L748" t="e">
        <f>INDEX(PUNT_SeasonAVG!K:K,MATCH($B748,PUNT_SeasonAVG!$I:$I,0))</f>
        <v>#N/A</v>
      </c>
      <c r="M748" s="5" t="e">
        <f>INDEX(PUNT_SeasonAVG!B:B,MATCH($B748,PUNT_SeasonAVG!$I:$I,0))</f>
        <v>#N/A</v>
      </c>
      <c r="N748" s="5" t="e">
        <f>INDEX(PUNT_L10gamesAVG!B:B,MATCH($B748,PUNT_L10gamesAVG!$I:$I,0))</f>
        <v>#N/A</v>
      </c>
      <c r="O748" s="5" t="e">
        <f>INDEX(PUNT_L5gamesAVG!B:B,MATCH($B748,PUNT_L5gamesAVG!$I:$I,0))</f>
        <v>#N/A</v>
      </c>
    </row>
    <row r="749" spans="1:15" x14ac:dyDescent="0.3">
      <c r="A749">
        <v>6340</v>
      </c>
      <c r="B749" t="s">
        <v>1662</v>
      </c>
      <c r="C749" t="s">
        <v>692</v>
      </c>
      <c r="D749" t="s">
        <v>1663</v>
      </c>
      <c r="E749" t="s">
        <v>329</v>
      </c>
      <c r="F749" t="s">
        <v>811</v>
      </c>
      <c r="G749">
        <v>63</v>
      </c>
      <c r="H749" t="s">
        <v>274</v>
      </c>
      <c r="I749" t="s">
        <v>274</v>
      </c>
      <c r="J749" t="s">
        <v>687</v>
      </c>
      <c r="K749" t="e">
        <f>INDEX(PUNT_SeasonAVG!I:I,MATCH($B749,PUNT_SeasonAVG!$I:$I,0))</f>
        <v>#N/A</v>
      </c>
      <c r="L749" t="e">
        <f>INDEX(PUNT_SeasonAVG!K:K,MATCH($B749,PUNT_SeasonAVG!$I:$I,0))</f>
        <v>#N/A</v>
      </c>
      <c r="M749" s="5" t="e">
        <f>INDEX(PUNT_SeasonAVG!B:B,MATCH($B749,PUNT_SeasonAVG!$I:$I,0))</f>
        <v>#N/A</v>
      </c>
      <c r="N749" s="5" t="e">
        <f>INDEX(PUNT_L10gamesAVG!B:B,MATCH($B749,PUNT_L10gamesAVG!$I:$I,0))</f>
        <v>#N/A</v>
      </c>
      <c r="O749" s="5" t="e">
        <f>INDEX(PUNT_L5gamesAVG!B:B,MATCH($B749,PUNT_L5gamesAVG!$I:$I,0))</f>
        <v>#N/A</v>
      </c>
    </row>
    <row r="750" spans="1:15" x14ac:dyDescent="0.3">
      <c r="A750">
        <v>6341</v>
      </c>
      <c r="B750" t="s">
        <v>1664</v>
      </c>
      <c r="C750" t="s">
        <v>807</v>
      </c>
      <c r="D750" t="s">
        <v>1287</v>
      </c>
      <c r="E750" t="s">
        <v>329</v>
      </c>
      <c r="F750" t="s">
        <v>811</v>
      </c>
      <c r="G750">
        <v>74</v>
      </c>
      <c r="H750" t="s">
        <v>274</v>
      </c>
      <c r="I750" t="s">
        <v>274</v>
      </c>
      <c r="J750" t="s">
        <v>687</v>
      </c>
      <c r="K750" t="e">
        <f>INDEX(PUNT_SeasonAVG!I:I,MATCH($B750,PUNT_SeasonAVG!$I:$I,0))</f>
        <v>#N/A</v>
      </c>
      <c r="L750" t="e">
        <f>INDEX(PUNT_SeasonAVG!K:K,MATCH($B750,PUNT_SeasonAVG!$I:$I,0))</f>
        <v>#N/A</v>
      </c>
      <c r="M750" s="5" t="e">
        <f>INDEX(PUNT_SeasonAVG!B:B,MATCH($B750,PUNT_SeasonAVG!$I:$I,0))</f>
        <v>#N/A</v>
      </c>
      <c r="N750" s="5" t="e">
        <f>INDEX(PUNT_L10gamesAVG!B:B,MATCH($B750,PUNT_L10gamesAVG!$I:$I,0))</f>
        <v>#N/A</v>
      </c>
      <c r="O750" s="5" t="e">
        <f>INDEX(PUNT_L5gamesAVG!B:B,MATCH($B750,PUNT_L5gamesAVG!$I:$I,0))</f>
        <v>#N/A</v>
      </c>
    </row>
    <row r="751" spans="1:15" x14ac:dyDescent="0.3">
      <c r="A751">
        <v>6342</v>
      </c>
      <c r="B751" t="s">
        <v>1665</v>
      </c>
      <c r="C751" t="s">
        <v>720</v>
      </c>
      <c r="D751" t="s">
        <v>1666</v>
      </c>
      <c r="E751" t="s">
        <v>328</v>
      </c>
      <c r="F751" t="s">
        <v>781</v>
      </c>
      <c r="G751">
        <v>90</v>
      </c>
      <c r="H751" t="s">
        <v>274</v>
      </c>
      <c r="I751" t="s">
        <v>274</v>
      </c>
      <c r="J751" t="s">
        <v>687</v>
      </c>
      <c r="K751" t="e">
        <f>INDEX(PUNT_SeasonAVG!I:I,MATCH($B751,PUNT_SeasonAVG!$I:$I,0))</f>
        <v>#N/A</v>
      </c>
      <c r="L751" t="e">
        <f>INDEX(PUNT_SeasonAVG!K:K,MATCH($B751,PUNT_SeasonAVG!$I:$I,0))</f>
        <v>#N/A</v>
      </c>
      <c r="M751" s="5" t="e">
        <f>INDEX(PUNT_SeasonAVG!B:B,MATCH($B751,PUNT_SeasonAVG!$I:$I,0))</f>
        <v>#N/A</v>
      </c>
      <c r="N751" s="5" t="e">
        <f>INDEX(PUNT_L10gamesAVG!B:B,MATCH($B751,PUNT_L10gamesAVG!$I:$I,0))</f>
        <v>#N/A</v>
      </c>
      <c r="O751" s="5" t="e">
        <f>INDEX(PUNT_L5gamesAVG!B:B,MATCH($B751,PUNT_L5gamesAVG!$I:$I,0))</f>
        <v>#N/A</v>
      </c>
    </row>
    <row r="752" spans="1:15" x14ac:dyDescent="0.3">
      <c r="A752">
        <v>6343</v>
      </c>
      <c r="B752" t="s">
        <v>1667</v>
      </c>
      <c r="C752" t="s">
        <v>45</v>
      </c>
      <c r="D752" t="s">
        <v>1668</v>
      </c>
      <c r="E752" t="s">
        <v>328</v>
      </c>
      <c r="F752" t="s">
        <v>781</v>
      </c>
      <c r="G752">
        <v>93</v>
      </c>
      <c r="H752" t="s">
        <v>274</v>
      </c>
      <c r="I752" t="s">
        <v>274</v>
      </c>
      <c r="J752" t="s">
        <v>687</v>
      </c>
      <c r="K752" t="e">
        <f>INDEX(PUNT_SeasonAVG!I:I,MATCH($B752,PUNT_SeasonAVG!$I:$I,0))</f>
        <v>#N/A</v>
      </c>
      <c r="L752" t="e">
        <f>INDEX(PUNT_SeasonAVG!K:K,MATCH($B752,PUNT_SeasonAVG!$I:$I,0))</f>
        <v>#N/A</v>
      </c>
      <c r="M752" s="5" t="e">
        <f>INDEX(PUNT_SeasonAVG!B:B,MATCH($B752,PUNT_SeasonAVG!$I:$I,0))</f>
        <v>#N/A</v>
      </c>
      <c r="N752" s="5" t="e">
        <f>INDEX(PUNT_L10gamesAVG!B:B,MATCH($B752,PUNT_L10gamesAVG!$I:$I,0))</f>
        <v>#N/A</v>
      </c>
      <c r="O752" s="5" t="e">
        <f>INDEX(PUNT_L5gamesAVG!B:B,MATCH($B752,PUNT_L5gamesAVG!$I:$I,0))</f>
        <v>#N/A</v>
      </c>
    </row>
    <row r="753" spans="1:15" x14ac:dyDescent="0.3">
      <c r="A753">
        <v>6344</v>
      </c>
      <c r="B753" t="s">
        <v>1669</v>
      </c>
      <c r="C753" t="s">
        <v>807</v>
      </c>
      <c r="D753" t="s">
        <v>1141</v>
      </c>
      <c r="E753" t="s">
        <v>758</v>
      </c>
      <c r="F753" t="s">
        <v>35</v>
      </c>
      <c r="G753">
        <v>73</v>
      </c>
      <c r="H753" t="s">
        <v>274</v>
      </c>
      <c r="I753" t="s">
        <v>274</v>
      </c>
      <c r="J753" t="s">
        <v>687</v>
      </c>
      <c r="K753" t="e">
        <f>INDEX(PUNT_SeasonAVG!I:I,MATCH($B753,PUNT_SeasonAVG!$I:$I,0))</f>
        <v>#N/A</v>
      </c>
      <c r="L753" t="e">
        <f>INDEX(PUNT_SeasonAVG!K:K,MATCH($B753,PUNT_SeasonAVG!$I:$I,0))</f>
        <v>#N/A</v>
      </c>
      <c r="M753" s="5" t="e">
        <f>INDEX(PUNT_SeasonAVG!B:B,MATCH($B753,PUNT_SeasonAVG!$I:$I,0))</f>
        <v>#N/A</v>
      </c>
      <c r="N753" s="5" t="e">
        <f>INDEX(PUNT_L10gamesAVG!B:B,MATCH($B753,PUNT_L10gamesAVG!$I:$I,0))</f>
        <v>#N/A</v>
      </c>
      <c r="O753" s="5" t="e">
        <f>INDEX(PUNT_L5gamesAVG!B:B,MATCH($B753,PUNT_L5gamesAVG!$I:$I,0))</f>
        <v>#N/A</v>
      </c>
    </row>
    <row r="754" spans="1:15" x14ac:dyDescent="0.3">
      <c r="A754">
        <v>6345</v>
      </c>
      <c r="B754" t="s">
        <v>1670</v>
      </c>
      <c r="C754" t="s">
        <v>723</v>
      </c>
      <c r="D754" t="s">
        <v>1671</v>
      </c>
      <c r="E754" t="s">
        <v>331</v>
      </c>
      <c r="F754" t="s">
        <v>719</v>
      </c>
      <c r="G754">
        <v>76</v>
      </c>
      <c r="H754" t="s">
        <v>274</v>
      </c>
      <c r="I754" t="s">
        <v>274</v>
      </c>
      <c r="J754" t="s">
        <v>687</v>
      </c>
      <c r="K754" t="e">
        <f>INDEX(PUNT_SeasonAVG!I:I,MATCH($B754,PUNT_SeasonAVG!$I:$I,0))</f>
        <v>#N/A</v>
      </c>
      <c r="L754" t="e">
        <f>INDEX(PUNT_SeasonAVG!K:K,MATCH($B754,PUNT_SeasonAVG!$I:$I,0))</f>
        <v>#N/A</v>
      </c>
      <c r="M754" s="5" t="e">
        <f>INDEX(PUNT_SeasonAVG!B:B,MATCH($B754,PUNT_SeasonAVG!$I:$I,0))</f>
        <v>#N/A</v>
      </c>
      <c r="N754" s="5" t="e">
        <f>INDEX(PUNT_L10gamesAVG!B:B,MATCH($B754,PUNT_L10gamesAVG!$I:$I,0))</f>
        <v>#N/A</v>
      </c>
      <c r="O754" s="5" t="e">
        <f>INDEX(PUNT_L5gamesAVG!B:B,MATCH($B754,PUNT_L5gamesAVG!$I:$I,0))</f>
        <v>#N/A</v>
      </c>
    </row>
    <row r="755" spans="1:15" x14ac:dyDescent="0.3">
      <c r="A755">
        <v>6346</v>
      </c>
      <c r="B755" t="s">
        <v>1672</v>
      </c>
      <c r="C755" t="s">
        <v>807</v>
      </c>
      <c r="D755" t="s">
        <v>1673</v>
      </c>
      <c r="E755" t="s">
        <v>331</v>
      </c>
      <c r="F755" t="s">
        <v>719</v>
      </c>
      <c r="G755">
        <v>69</v>
      </c>
      <c r="H755" t="s">
        <v>274</v>
      </c>
      <c r="I755" t="s">
        <v>274</v>
      </c>
      <c r="J755" t="s">
        <v>687</v>
      </c>
      <c r="K755" t="e">
        <f>INDEX(PUNT_SeasonAVG!I:I,MATCH($B755,PUNT_SeasonAVG!$I:$I,0))</f>
        <v>#N/A</v>
      </c>
      <c r="L755" t="e">
        <f>INDEX(PUNT_SeasonAVG!K:K,MATCH($B755,PUNT_SeasonAVG!$I:$I,0))</f>
        <v>#N/A</v>
      </c>
      <c r="M755" s="5" t="e">
        <f>INDEX(PUNT_SeasonAVG!B:B,MATCH($B755,PUNT_SeasonAVG!$I:$I,0))</f>
        <v>#N/A</v>
      </c>
      <c r="N755" s="5" t="e">
        <f>INDEX(PUNT_L10gamesAVG!B:B,MATCH($B755,PUNT_L10gamesAVG!$I:$I,0))</f>
        <v>#N/A</v>
      </c>
      <c r="O755" s="5" t="e">
        <f>INDEX(PUNT_L5gamesAVG!B:B,MATCH($B755,PUNT_L5gamesAVG!$I:$I,0))</f>
        <v>#N/A</v>
      </c>
    </row>
    <row r="756" spans="1:15" x14ac:dyDescent="0.3">
      <c r="A756">
        <v>6348</v>
      </c>
      <c r="B756" t="s">
        <v>1674</v>
      </c>
      <c r="C756" t="s">
        <v>807</v>
      </c>
      <c r="D756" t="s">
        <v>1675</v>
      </c>
      <c r="E756" t="s">
        <v>332</v>
      </c>
      <c r="F756" t="s">
        <v>734</v>
      </c>
      <c r="G756">
        <v>22</v>
      </c>
      <c r="H756" t="s">
        <v>275</v>
      </c>
      <c r="I756" t="s">
        <v>275</v>
      </c>
      <c r="J756" t="s">
        <v>687</v>
      </c>
      <c r="K756" t="e">
        <f>INDEX(PUNT_SeasonAVG!I:I,MATCH($B756,PUNT_SeasonAVG!$I:$I,0))</f>
        <v>#N/A</v>
      </c>
      <c r="L756" t="e">
        <f>INDEX(PUNT_SeasonAVG!K:K,MATCH($B756,PUNT_SeasonAVG!$I:$I,0))</f>
        <v>#N/A</v>
      </c>
      <c r="M756" s="5" t="e">
        <f>INDEX(PUNT_SeasonAVG!B:B,MATCH($B756,PUNT_SeasonAVG!$I:$I,0))</f>
        <v>#N/A</v>
      </c>
      <c r="N756" s="5" t="e">
        <f>INDEX(PUNT_L10gamesAVG!B:B,MATCH($B756,PUNT_L10gamesAVG!$I:$I,0))</f>
        <v>#N/A</v>
      </c>
      <c r="O756" s="5" t="e">
        <f>INDEX(PUNT_L5gamesAVG!B:B,MATCH($B756,PUNT_L5gamesAVG!$I:$I,0))</f>
        <v>#N/A</v>
      </c>
    </row>
    <row r="757" spans="1:15" x14ac:dyDescent="0.3">
      <c r="A757">
        <v>6349</v>
      </c>
      <c r="B757" t="s">
        <v>1676</v>
      </c>
      <c r="C757" t="s">
        <v>692</v>
      </c>
      <c r="D757" t="s">
        <v>1677</v>
      </c>
      <c r="E757" t="s">
        <v>355</v>
      </c>
      <c r="F757" t="s">
        <v>716</v>
      </c>
      <c r="G757">
        <v>97</v>
      </c>
      <c r="H757" t="s">
        <v>274</v>
      </c>
      <c r="I757" t="s">
        <v>274</v>
      </c>
      <c r="J757" t="s">
        <v>687</v>
      </c>
      <c r="K757" t="e">
        <f>INDEX(PUNT_SeasonAVG!I:I,MATCH($B757,PUNT_SeasonAVG!$I:$I,0))</f>
        <v>#N/A</v>
      </c>
      <c r="L757" t="e">
        <f>INDEX(PUNT_SeasonAVG!K:K,MATCH($B757,PUNT_SeasonAVG!$I:$I,0))</f>
        <v>#N/A</v>
      </c>
      <c r="M757" s="5" t="e">
        <f>INDEX(PUNT_SeasonAVG!B:B,MATCH($B757,PUNT_SeasonAVG!$I:$I,0))</f>
        <v>#N/A</v>
      </c>
      <c r="N757" s="5" t="e">
        <f>INDEX(PUNT_L10gamesAVG!B:B,MATCH($B757,PUNT_L10gamesAVG!$I:$I,0))</f>
        <v>#N/A</v>
      </c>
      <c r="O757" s="5" t="e">
        <f>INDEX(PUNT_L5gamesAVG!B:B,MATCH($B757,PUNT_L5gamesAVG!$I:$I,0))</f>
        <v>#N/A</v>
      </c>
    </row>
    <row r="758" spans="1:15" x14ac:dyDescent="0.3">
      <c r="A758">
        <v>6350</v>
      </c>
      <c r="B758" t="s">
        <v>1678</v>
      </c>
      <c r="C758" t="s">
        <v>742</v>
      </c>
      <c r="D758" t="s">
        <v>1075</v>
      </c>
      <c r="E758" t="s">
        <v>354</v>
      </c>
      <c r="F758" t="s">
        <v>694</v>
      </c>
      <c r="G758">
        <v>5</v>
      </c>
      <c r="H758" t="s">
        <v>45</v>
      </c>
      <c r="I758" t="s">
        <v>45</v>
      </c>
      <c r="J758" t="s">
        <v>687</v>
      </c>
      <c r="K758" t="e">
        <f>INDEX(PUNT_SeasonAVG!I:I,MATCH($B758,PUNT_SeasonAVG!$I:$I,0))</f>
        <v>#N/A</v>
      </c>
      <c r="L758" t="e">
        <f>INDEX(PUNT_SeasonAVG!K:K,MATCH($B758,PUNT_SeasonAVG!$I:$I,0))</f>
        <v>#N/A</v>
      </c>
      <c r="M758" s="5" t="e">
        <f>INDEX(PUNT_SeasonAVG!B:B,MATCH($B758,PUNT_SeasonAVG!$I:$I,0))</f>
        <v>#N/A</v>
      </c>
      <c r="N758" s="5" t="e">
        <f>INDEX(PUNT_L10gamesAVG!B:B,MATCH($B758,PUNT_L10gamesAVG!$I:$I,0))</f>
        <v>#N/A</v>
      </c>
      <c r="O758" s="5" t="e">
        <f>INDEX(PUNT_L5gamesAVG!B:B,MATCH($B758,PUNT_L5gamesAVG!$I:$I,0))</f>
        <v>#N/A</v>
      </c>
    </row>
    <row r="759" spans="1:15" x14ac:dyDescent="0.3">
      <c r="A759">
        <v>6351</v>
      </c>
      <c r="B759" t="s">
        <v>1679</v>
      </c>
      <c r="C759" t="s">
        <v>714</v>
      </c>
      <c r="D759" t="s">
        <v>1340</v>
      </c>
      <c r="E759" t="s">
        <v>352</v>
      </c>
      <c r="F759" t="s">
        <v>685</v>
      </c>
      <c r="G759">
        <v>77</v>
      </c>
      <c r="H759" t="s">
        <v>275</v>
      </c>
      <c r="I759" t="s">
        <v>275</v>
      </c>
      <c r="J759" t="s">
        <v>687</v>
      </c>
      <c r="K759" t="e">
        <f>INDEX(PUNT_SeasonAVG!I:I,MATCH($B759,PUNT_SeasonAVG!$I:$I,0))</f>
        <v>#N/A</v>
      </c>
      <c r="L759" t="e">
        <f>INDEX(PUNT_SeasonAVG!K:K,MATCH($B759,PUNT_SeasonAVG!$I:$I,0))</f>
        <v>#N/A</v>
      </c>
      <c r="M759" s="5" t="e">
        <f>INDEX(PUNT_SeasonAVG!B:B,MATCH($B759,PUNT_SeasonAVG!$I:$I,0))</f>
        <v>#N/A</v>
      </c>
      <c r="N759" s="5" t="e">
        <f>INDEX(PUNT_L10gamesAVG!B:B,MATCH($B759,PUNT_L10gamesAVG!$I:$I,0))</f>
        <v>#N/A</v>
      </c>
      <c r="O759" s="5" t="e">
        <f>INDEX(PUNT_L5gamesAVG!B:B,MATCH($B759,PUNT_L5gamesAVG!$I:$I,0))</f>
        <v>#N/A</v>
      </c>
    </row>
    <row r="760" spans="1:15" x14ac:dyDescent="0.3">
      <c r="A760">
        <v>6352</v>
      </c>
      <c r="B760" t="s">
        <v>1680</v>
      </c>
      <c r="C760" t="s">
        <v>742</v>
      </c>
      <c r="D760" t="s">
        <v>1170</v>
      </c>
      <c r="E760" t="s">
        <v>317</v>
      </c>
      <c r="F760" t="s">
        <v>42</v>
      </c>
      <c r="G760">
        <v>28</v>
      </c>
      <c r="H760" t="s">
        <v>274</v>
      </c>
      <c r="I760" t="s">
        <v>274</v>
      </c>
      <c r="J760" t="s">
        <v>687</v>
      </c>
      <c r="K760" t="e">
        <f>INDEX(PUNT_SeasonAVG!I:I,MATCH($B760,PUNT_SeasonAVG!$I:$I,0))</f>
        <v>#N/A</v>
      </c>
      <c r="L760" t="e">
        <f>INDEX(PUNT_SeasonAVG!K:K,MATCH($B760,PUNT_SeasonAVG!$I:$I,0))</f>
        <v>#N/A</v>
      </c>
      <c r="M760" s="5" t="e">
        <f>INDEX(PUNT_SeasonAVG!B:B,MATCH($B760,PUNT_SeasonAVG!$I:$I,0))</f>
        <v>#N/A</v>
      </c>
      <c r="N760" s="5" t="e">
        <f>INDEX(PUNT_L10gamesAVG!B:B,MATCH($B760,PUNT_L10gamesAVG!$I:$I,0))</f>
        <v>#N/A</v>
      </c>
      <c r="O760" s="5" t="e">
        <f>INDEX(PUNT_L5gamesAVG!B:B,MATCH($B760,PUNT_L5gamesAVG!$I:$I,0))</f>
        <v>#N/A</v>
      </c>
    </row>
  </sheetData>
  <autoFilter ref="A1:O76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3:L18"/>
    </sheetView>
  </sheetViews>
  <sheetFormatPr defaultColWidth="8.777343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" sqref="A2:A21"/>
    </sheetView>
  </sheetViews>
  <sheetFormatPr defaultColWidth="8.77734375" defaultRowHeight="14.4" x14ac:dyDescent="0.3"/>
  <cols>
    <col min="2" max="2" width="7.109375" bestFit="1" customWidth="1"/>
    <col min="3" max="3" width="15.77734375" bestFit="1" customWidth="1"/>
    <col min="4" max="4" width="6" bestFit="1" customWidth="1"/>
    <col min="5" max="5" width="5.44140625" bestFit="1" customWidth="1"/>
    <col min="6" max="6" width="12.33203125" style="7" bestFit="1" customWidth="1"/>
  </cols>
  <sheetData>
    <row r="1" spans="1:6" x14ac:dyDescent="0.3">
      <c r="A1" t="s">
        <v>377</v>
      </c>
      <c r="B1" t="s">
        <v>290</v>
      </c>
      <c r="C1" t="s">
        <v>291</v>
      </c>
      <c r="D1" t="s">
        <v>292</v>
      </c>
      <c r="E1" t="s">
        <v>293</v>
      </c>
      <c r="F1" s="7" t="s">
        <v>294</v>
      </c>
    </row>
    <row r="2" spans="1:6" x14ac:dyDescent="0.3">
      <c r="A2" t="str">
        <f>"Week "&amp;B2</f>
        <v>Week 1</v>
      </c>
      <c r="B2">
        <v>1</v>
      </c>
      <c r="C2" t="s">
        <v>298</v>
      </c>
      <c r="D2" t="s">
        <v>295</v>
      </c>
      <c r="F2" s="7">
        <v>43759</v>
      </c>
    </row>
    <row r="3" spans="1:6" x14ac:dyDescent="0.3">
      <c r="A3" t="str">
        <f t="shared" ref="A3:A21" si="0">"Week "&amp;B3</f>
        <v>Week 2</v>
      </c>
      <c r="B3">
        <v>2</v>
      </c>
      <c r="C3" t="s">
        <v>299</v>
      </c>
      <c r="D3" t="s">
        <v>296</v>
      </c>
      <c r="F3" s="7">
        <v>43766</v>
      </c>
    </row>
    <row r="4" spans="1:6" x14ac:dyDescent="0.3">
      <c r="A4" t="str">
        <f t="shared" si="0"/>
        <v>Week 3</v>
      </c>
      <c r="B4">
        <v>3</v>
      </c>
      <c r="C4" t="s">
        <v>300</v>
      </c>
      <c r="F4" s="7">
        <v>43773</v>
      </c>
    </row>
    <row r="5" spans="1:6" x14ac:dyDescent="0.3">
      <c r="A5" t="str">
        <f t="shared" si="0"/>
        <v>Week 4</v>
      </c>
      <c r="B5">
        <v>4</v>
      </c>
      <c r="C5" t="s">
        <v>301</v>
      </c>
      <c r="F5" s="7">
        <v>43780</v>
      </c>
    </row>
    <row r="6" spans="1:6" x14ac:dyDescent="0.3">
      <c r="A6" t="str">
        <f t="shared" si="0"/>
        <v>Week 5</v>
      </c>
      <c r="B6">
        <v>5</v>
      </c>
      <c r="C6" t="s">
        <v>302</v>
      </c>
      <c r="F6" s="7">
        <v>43787</v>
      </c>
    </row>
    <row r="7" spans="1:6" x14ac:dyDescent="0.3">
      <c r="A7" t="str">
        <f t="shared" si="0"/>
        <v>Week 6</v>
      </c>
      <c r="B7">
        <v>6</v>
      </c>
      <c r="C7" t="s">
        <v>303</v>
      </c>
      <c r="F7" s="7">
        <v>43794</v>
      </c>
    </row>
    <row r="8" spans="1:6" x14ac:dyDescent="0.3">
      <c r="A8" t="str">
        <f t="shared" si="0"/>
        <v>Week 7</v>
      </c>
      <c r="B8">
        <v>7</v>
      </c>
      <c r="C8" t="s">
        <v>304</v>
      </c>
      <c r="F8" s="7">
        <v>43801</v>
      </c>
    </row>
    <row r="9" spans="1:6" x14ac:dyDescent="0.3">
      <c r="A9" t="str">
        <f t="shared" si="0"/>
        <v>Week 8</v>
      </c>
      <c r="B9">
        <v>8</v>
      </c>
      <c r="C9" t="s">
        <v>305</v>
      </c>
      <c r="F9" s="7">
        <v>43808</v>
      </c>
    </row>
    <row r="10" spans="1:6" x14ac:dyDescent="0.3">
      <c r="A10" t="str">
        <f t="shared" si="0"/>
        <v>Week 9</v>
      </c>
      <c r="B10">
        <v>9</v>
      </c>
      <c r="C10" t="s">
        <v>306</v>
      </c>
      <c r="F10" s="7">
        <v>43815</v>
      </c>
    </row>
    <row r="11" spans="1:6" x14ac:dyDescent="0.3">
      <c r="A11" t="str">
        <f t="shared" si="0"/>
        <v>Week 10</v>
      </c>
      <c r="B11">
        <v>10</v>
      </c>
      <c r="C11" t="s">
        <v>298</v>
      </c>
      <c r="F11" s="7">
        <v>43822</v>
      </c>
    </row>
    <row r="12" spans="1:6" x14ac:dyDescent="0.3">
      <c r="A12" t="str">
        <f t="shared" si="0"/>
        <v>Week 11</v>
      </c>
      <c r="B12">
        <v>11</v>
      </c>
      <c r="C12" t="s">
        <v>299</v>
      </c>
      <c r="F12" s="7">
        <v>43829</v>
      </c>
    </row>
    <row r="13" spans="1:6" x14ac:dyDescent="0.3">
      <c r="A13" t="str">
        <f t="shared" si="0"/>
        <v>Week 12</v>
      </c>
      <c r="B13">
        <v>12</v>
      </c>
      <c r="C13" t="s">
        <v>300</v>
      </c>
      <c r="F13" s="7">
        <v>43836</v>
      </c>
    </row>
    <row r="14" spans="1:6" x14ac:dyDescent="0.3">
      <c r="A14" t="str">
        <f t="shared" si="0"/>
        <v>Week 13</v>
      </c>
      <c r="B14">
        <v>13</v>
      </c>
      <c r="C14" t="s">
        <v>301</v>
      </c>
      <c r="F14" s="7">
        <v>43843</v>
      </c>
    </row>
    <row r="15" spans="1:6" x14ac:dyDescent="0.3">
      <c r="A15" t="str">
        <f t="shared" si="0"/>
        <v>Week 14</v>
      </c>
      <c r="B15">
        <v>14</v>
      </c>
      <c r="C15" t="s">
        <v>302</v>
      </c>
      <c r="F15" s="7">
        <v>43850</v>
      </c>
    </row>
    <row r="16" spans="1:6" x14ac:dyDescent="0.3">
      <c r="A16" t="str">
        <f t="shared" si="0"/>
        <v>Week 15</v>
      </c>
      <c r="B16">
        <v>15</v>
      </c>
      <c r="C16" t="s">
        <v>303</v>
      </c>
      <c r="F16" s="7">
        <v>43857</v>
      </c>
    </row>
    <row r="17" spans="1:6" x14ac:dyDescent="0.3">
      <c r="A17" t="str">
        <f t="shared" si="0"/>
        <v>Week 16</v>
      </c>
      <c r="B17">
        <v>16</v>
      </c>
      <c r="C17" t="s">
        <v>304</v>
      </c>
      <c r="F17" s="7">
        <v>43864</v>
      </c>
    </row>
    <row r="18" spans="1:6" x14ac:dyDescent="0.3">
      <c r="A18" t="str">
        <f t="shared" si="0"/>
        <v>Week 17 &amp; 18</v>
      </c>
      <c r="B18" t="s">
        <v>297</v>
      </c>
      <c r="C18" t="s">
        <v>305</v>
      </c>
      <c r="F18" s="7">
        <v>43871</v>
      </c>
    </row>
    <row r="19" spans="1:6" x14ac:dyDescent="0.3">
      <c r="A19" t="str">
        <f t="shared" si="0"/>
        <v>Week 19</v>
      </c>
      <c r="B19">
        <v>19</v>
      </c>
      <c r="C19" t="s">
        <v>306</v>
      </c>
      <c r="F19" s="7">
        <v>43885</v>
      </c>
    </row>
    <row r="20" spans="1:6" x14ac:dyDescent="0.3">
      <c r="A20" t="str">
        <f t="shared" si="0"/>
        <v>Week 20</v>
      </c>
      <c r="B20">
        <v>20</v>
      </c>
      <c r="C20" t="s">
        <v>298</v>
      </c>
      <c r="F20" s="7">
        <v>43892</v>
      </c>
    </row>
    <row r="21" spans="1:6" x14ac:dyDescent="0.3">
      <c r="A21" t="str">
        <f t="shared" si="0"/>
        <v>Week 21</v>
      </c>
      <c r="B21">
        <v>21</v>
      </c>
      <c r="C21" t="s">
        <v>299</v>
      </c>
      <c r="F21" s="7">
        <v>43899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1"/>
  <sheetViews>
    <sheetView workbookViewId="0">
      <selection activeCell="E10" sqref="E10"/>
    </sheetView>
  </sheetViews>
  <sheetFormatPr defaultColWidth="8.77734375" defaultRowHeight="14.4" x14ac:dyDescent="0.3"/>
  <cols>
    <col min="1" max="1" width="13.44140625" bestFit="1" customWidth="1"/>
    <col min="2" max="2" width="10.44140625" bestFit="1" customWidth="1"/>
    <col min="3" max="3" width="24.6640625" bestFit="1" customWidth="1"/>
    <col min="4" max="4" width="6" bestFit="1" customWidth="1"/>
    <col min="5" max="5" width="21.77734375" bestFit="1" customWidth="1"/>
    <col min="6" max="6" width="6" bestFit="1" customWidth="1"/>
    <col min="7" max="7" width="21.77734375" bestFit="1" customWidth="1"/>
  </cols>
  <sheetData>
    <row r="1" spans="1:7" x14ac:dyDescent="0.3">
      <c r="A1" s="2" t="s">
        <v>307</v>
      </c>
      <c r="B1" s="10" t="s">
        <v>308</v>
      </c>
      <c r="C1" s="2" t="s">
        <v>309</v>
      </c>
      <c r="D1" s="2" t="s">
        <v>373</v>
      </c>
      <c r="E1" s="2" t="s">
        <v>310</v>
      </c>
      <c r="F1" s="2" t="s">
        <v>374</v>
      </c>
      <c r="G1" s="2" t="s">
        <v>311</v>
      </c>
    </row>
    <row r="2" spans="1:7" x14ac:dyDescent="0.3">
      <c r="A2">
        <v>1</v>
      </c>
      <c r="B2" s="7">
        <v>43760</v>
      </c>
      <c r="C2" t="s">
        <v>312</v>
      </c>
      <c r="D2" t="s">
        <v>64</v>
      </c>
      <c r="E2" t="s">
        <v>313</v>
      </c>
      <c r="F2" t="s">
        <v>76</v>
      </c>
      <c r="G2" t="s">
        <v>314</v>
      </c>
    </row>
    <row r="3" spans="1:7" x14ac:dyDescent="0.3">
      <c r="A3">
        <v>1</v>
      </c>
      <c r="B3" s="7">
        <v>43760</v>
      </c>
      <c r="C3" t="s">
        <v>315</v>
      </c>
      <c r="D3" t="s">
        <v>35</v>
      </c>
      <c r="E3" t="s">
        <v>316</v>
      </c>
      <c r="F3" t="s">
        <v>42</v>
      </c>
      <c r="G3" t="s">
        <v>317</v>
      </c>
    </row>
    <row r="4" spans="1:7" x14ac:dyDescent="0.3">
      <c r="A4">
        <v>1</v>
      </c>
      <c r="B4" s="7">
        <v>43761</v>
      </c>
      <c r="C4" t="s">
        <v>318</v>
      </c>
      <c r="D4" t="s">
        <v>100</v>
      </c>
      <c r="E4" t="s">
        <v>319</v>
      </c>
      <c r="F4" t="s">
        <v>92</v>
      </c>
      <c r="G4" t="s">
        <v>320</v>
      </c>
    </row>
    <row r="5" spans="1:7" x14ac:dyDescent="0.3">
      <c r="A5">
        <v>1</v>
      </c>
      <c r="B5" s="7">
        <v>43761</v>
      </c>
      <c r="C5" t="s">
        <v>321</v>
      </c>
      <c r="D5" t="s">
        <v>78</v>
      </c>
      <c r="E5" t="s">
        <v>322</v>
      </c>
      <c r="F5" t="s">
        <v>56</v>
      </c>
      <c r="G5" t="s">
        <v>323</v>
      </c>
    </row>
    <row r="6" spans="1:7" x14ac:dyDescent="0.3">
      <c r="A6">
        <v>1</v>
      </c>
      <c r="B6" s="7">
        <v>43761</v>
      </c>
      <c r="C6" t="s">
        <v>324</v>
      </c>
      <c r="D6" t="s">
        <v>81</v>
      </c>
      <c r="E6" t="s">
        <v>325</v>
      </c>
      <c r="F6" t="s">
        <v>68</v>
      </c>
      <c r="G6" t="s">
        <v>326</v>
      </c>
    </row>
    <row r="7" spans="1:7" x14ac:dyDescent="0.3">
      <c r="A7">
        <v>1</v>
      </c>
      <c r="B7" s="7">
        <v>43761</v>
      </c>
      <c r="C7" t="s">
        <v>327</v>
      </c>
      <c r="D7" t="s">
        <v>50</v>
      </c>
      <c r="E7" t="s">
        <v>328</v>
      </c>
      <c r="F7" t="s">
        <v>44</v>
      </c>
      <c r="G7" t="s">
        <v>329</v>
      </c>
    </row>
    <row r="8" spans="1:7" x14ac:dyDescent="0.3">
      <c r="A8">
        <v>1</v>
      </c>
      <c r="B8" s="7">
        <v>43761</v>
      </c>
      <c r="C8" t="s">
        <v>330</v>
      </c>
      <c r="D8" t="s">
        <v>54</v>
      </c>
      <c r="E8" t="s">
        <v>331</v>
      </c>
      <c r="F8" t="s">
        <v>160</v>
      </c>
      <c r="G8" t="s">
        <v>332</v>
      </c>
    </row>
    <row r="9" spans="1:7" x14ac:dyDescent="0.3">
      <c r="A9">
        <v>1</v>
      </c>
      <c r="B9" s="7">
        <v>43761</v>
      </c>
      <c r="C9" t="s">
        <v>333</v>
      </c>
      <c r="D9" t="s">
        <v>58</v>
      </c>
      <c r="E9" t="s">
        <v>334</v>
      </c>
      <c r="F9" t="s">
        <v>48</v>
      </c>
      <c r="G9" t="s">
        <v>335</v>
      </c>
    </row>
    <row r="10" spans="1:7" x14ac:dyDescent="0.3">
      <c r="A10">
        <v>1</v>
      </c>
      <c r="B10" s="7">
        <v>43761</v>
      </c>
      <c r="C10" t="s">
        <v>336</v>
      </c>
      <c r="D10" t="s">
        <v>39</v>
      </c>
      <c r="E10" t="s">
        <v>337</v>
      </c>
      <c r="F10" t="s">
        <v>66</v>
      </c>
      <c r="G10" t="s">
        <v>338</v>
      </c>
    </row>
    <row r="11" spans="1:7" x14ac:dyDescent="0.3">
      <c r="A11">
        <v>1</v>
      </c>
      <c r="B11" s="7">
        <v>43761</v>
      </c>
      <c r="C11" t="s">
        <v>339</v>
      </c>
      <c r="D11" t="s">
        <v>118</v>
      </c>
      <c r="E11" t="s">
        <v>340</v>
      </c>
      <c r="F11" t="s">
        <v>111</v>
      </c>
      <c r="G11" t="s">
        <v>341</v>
      </c>
    </row>
    <row r="12" spans="1:7" x14ac:dyDescent="0.3">
      <c r="A12">
        <v>1</v>
      </c>
      <c r="B12" s="7">
        <v>43761</v>
      </c>
      <c r="C12" t="s">
        <v>342</v>
      </c>
      <c r="D12" t="s">
        <v>84</v>
      </c>
      <c r="E12" t="s">
        <v>343</v>
      </c>
      <c r="F12" t="s">
        <v>98</v>
      </c>
      <c r="G12" t="s">
        <v>344</v>
      </c>
    </row>
    <row r="13" spans="1:7" x14ac:dyDescent="0.3">
      <c r="A13">
        <v>1</v>
      </c>
      <c r="B13" s="7">
        <v>43761</v>
      </c>
      <c r="C13" t="s">
        <v>345</v>
      </c>
      <c r="D13" t="s">
        <v>72</v>
      </c>
      <c r="E13" t="s">
        <v>346</v>
      </c>
      <c r="F13" t="s">
        <v>124</v>
      </c>
      <c r="G13" t="s">
        <v>347</v>
      </c>
    </row>
    <row r="14" spans="1:7" x14ac:dyDescent="0.3">
      <c r="A14">
        <v>1</v>
      </c>
      <c r="B14" s="7">
        <v>43761</v>
      </c>
      <c r="C14" t="s">
        <v>348</v>
      </c>
      <c r="D14" t="s">
        <v>37</v>
      </c>
      <c r="E14" t="s">
        <v>349</v>
      </c>
      <c r="F14" t="s">
        <v>90</v>
      </c>
      <c r="G14" t="s">
        <v>350</v>
      </c>
    </row>
    <row r="15" spans="1:7" x14ac:dyDescent="0.3">
      <c r="A15">
        <v>1</v>
      </c>
      <c r="B15" s="7">
        <v>43762</v>
      </c>
      <c r="C15" t="s">
        <v>351</v>
      </c>
      <c r="D15" t="s">
        <v>56</v>
      </c>
      <c r="E15" t="s">
        <v>323</v>
      </c>
      <c r="F15" t="s">
        <v>52</v>
      </c>
      <c r="G15" t="s">
        <v>352</v>
      </c>
    </row>
    <row r="16" spans="1:7" x14ac:dyDescent="0.3">
      <c r="A16">
        <v>1</v>
      </c>
      <c r="B16" s="7">
        <v>43762</v>
      </c>
      <c r="C16" t="s">
        <v>353</v>
      </c>
      <c r="D16" t="s">
        <v>33</v>
      </c>
      <c r="E16" t="s">
        <v>354</v>
      </c>
      <c r="F16" t="s">
        <v>74</v>
      </c>
      <c r="G16" t="s">
        <v>355</v>
      </c>
    </row>
    <row r="17" spans="1:7" x14ac:dyDescent="0.3">
      <c r="A17">
        <v>1</v>
      </c>
      <c r="B17" s="7">
        <v>43762</v>
      </c>
      <c r="C17" t="s">
        <v>356</v>
      </c>
      <c r="D17" t="s">
        <v>60</v>
      </c>
      <c r="E17" t="s">
        <v>357</v>
      </c>
      <c r="F17" t="s">
        <v>35</v>
      </c>
      <c r="G17" t="s">
        <v>316</v>
      </c>
    </row>
    <row r="18" spans="1:7" x14ac:dyDescent="0.3">
      <c r="A18">
        <v>1</v>
      </c>
      <c r="B18" s="7">
        <v>43763</v>
      </c>
      <c r="C18" t="s">
        <v>358</v>
      </c>
      <c r="D18" t="s">
        <v>48</v>
      </c>
      <c r="E18" t="s">
        <v>335</v>
      </c>
      <c r="F18" t="s">
        <v>64</v>
      </c>
      <c r="G18" t="s">
        <v>313</v>
      </c>
    </row>
    <row r="19" spans="1:7" x14ac:dyDescent="0.3">
      <c r="A19">
        <v>1</v>
      </c>
      <c r="B19" s="7">
        <v>43763</v>
      </c>
      <c r="C19" t="s">
        <v>318</v>
      </c>
      <c r="D19" t="s">
        <v>100</v>
      </c>
      <c r="E19" t="s">
        <v>319</v>
      </c>
      <c r="F19" t="s">
        <v>44</v>
      </c>
      <c r="G19" t="s">
        <v>329</v>
      </c>
    </row>
    <row r="20" spans="1:7" x14ac:dyDescent="0.3">
      <c r="A20">
        <v>1</v>
      </c>
      <c r="B20" s="7">
        <v>43763</v>
      </c>
      <c r="C20" t="s">
        <v>327</v>
      </c>
      <c r="D20" t="s">
        <v>50</v>
      </c>
      <c r="E20" t="s">
        <v>328</v>
      </c>
      <c r="F20" t="s">
        <v>111</v>
      </c>
      <c r="G20" t="s">
        <v>341</v>
      </c>
    </row>
    <row r="21" spans="1:7" x14ac:dyDescent="0.3">
      <c r="A21">
        <v>1</v>
      </c>
      <c r="B21" s="7">
        <v>43763</v>
      </c>
      <c r="C21" t="s">
        <v>359</v>
      </c>
      <c r="D21" t="s">
        <v>160</v>
      </c>
      <c r="E21" t="s">
        <v>332</v>
      </c>
      <c r="F21" t="s">
        <v>92</v>
      </c>
      <c r="G21" t="s">
        <v>320</v>
      </c>
    </row>
    <row r="22" spans="1:7" x14ac:dyDescent="0.3">
      <c r="A22">
        <v>1</v>
      </c>
      <c r="B22" s="7">
        <v>43763</v>
      </c>
      <c r="C22" t="s">
        <v>360</v>
      </c>
      <c r="D22" t="s">
        <v>76</v>
      </c>
      <c r="E22" t="s">
        <v>314</v>
      </c>
      <c r="F22" t="s">
        <v>39</v>
      </c>
      <c r="G22" t="s">
        <v>337</v>
      </c>
    </row>
    <row r="23" spans="1:7" x14ac:dyDescent="0.3">
      <c r="A23">
        <v>1</v>
      </c>
      <c r="B23" s="7">
        <v>43763</v>
      </c>
      <c r="C23" t="s">
        <v>361</v>
      </c>
      <c r="D23" t="s">
        <v>98</v>
      </c>
      <c r="E23" t="s">
        <v>344</v>
      </c>
      <c r="F23" t="s">
        <v>66</v>
      </c>
      <c r="G23" t="s">
        <v>338</v>
      </c>
    </row>
    <row r="24" spans="1:7" x14ac:dyDescent="0.3">
      <c r="A24">
        <v>1</v>
      </c>
      <c r="B24" s="7">
        <v>43763</v>
      </c>
      <c r="C24" t="s">
        <v>362</v>
      </c>
      <c r="D24" t="s">
        <v>90</v>
      </c>
      <c r="E24" t="s">
        <v>350</v>
      </c>
      <c r="F24" t="s">
        <v>72</v>
      </c>
      <c r="G24" t="s">
        <v>346</v>
      </c>
    </row>
    <row r="25" spans="1:7" x14ac:dyDescent="0.3">
      <c r="A25">
        <v>1</v>
      </c>
      <c r="B25" s="7">
        <v>43763</v>
      </c>
      <c r="C25" t="s">
        <v>363</v>
      </c>
      <c r="D25" t="s">
        <v>124</v>
      </c>
      <c r="E25" t="s">
        <v>347</v>
      </c>
      <c r="F25" t="s">
        <v>37</v>
      </c>
      <c r="G25" t="s">
        <v>349</v>
      </c>
    </row>
    <row r="26" spans="1:7" x14ac:dyDescent="0.3">
      <c r="A26">
        <v>1</v>
      </c>
      <c r="B26" s="7">
        <v>43763</v>
      </c>
      <c r="C26" t="s">
        <v>315</v>
      </c>
      <c r="D26" t="s">
        <v>42</v>
      </c>
      <c r="E26" t="s">
        <v>317</v>
      </c>
      <c r="F26" t="s">
        <v>84</v>
      </c>
      <c r="G26" t="s">
        <v>343</v>
      </c>
    </row>
    <row r="27" spans="1:7" x14ac:dyDescent="0.3">
      <c r="A27">
        <v>1</v>
      </c>
      <c r="B27" s="7">
        <v>43764</v>
      </c>
      <c r="C27" t="s">
        <v>364</v>
      </c>
      <c r="D27" t="s">
        <v>74</v>
      </c>
      <c r="E27" t="s">
        <v>355</v>
      </c>
      <c r="F27" t="s">
        <v>54</v>
      </c>
      <c r="G27" t="s">
        <v>331</v>
      </c>
    </row>
    <row r="28" spans="1:7" x14ac:dyDescent="0.3">
      <c r="A28">
        <v>1</v>
      </c>
      <c r="B28" s="7">
        <v>43764</v>
      </c>
      <c r="C28" t="s">
        <v>351</v>
      </c>
      <c r="D28" t="s">
        <v>56</v>
      </c>
      <c r="E28" t="s">
        <v>323</v>
      </c>
      <c r="F28" t="s">
        <v>58</v>
      </c>
      <c r="G28" t="s">
        <v>334</v>
      </c>
    </row>
    <row r="29" spans="1:7" x14ac:dyDescent="0.3">
      <c r="A29">
        <v>1</v>
      </c>
      <c r="B29" s="7">
        <v>43764</v>
      </c>
      <c r="C29" t="s">
        <v>365</v>
      </c>
      <c r="D29" t="s">
        <v>52</v>
      </c>
      <c r="E29" t="s">
        <v>352</v>
      </c>
      <c r="F29" t="s">
        <v>81</v>
      </c>
      <c r="G29" t="s">
        <v>325</v>
      </c>
    </row>
    <row r="30" spans="1:7" x14ac:dyDescent="0.3">
      <c r="A30">
        <v>1</v>
      </c>
      <c r="B30" s="7">
        <v>43764</v>
      </c>
      <c r="C30" t="s">
        <v>366</v>
      </c>
      <c r="D30" t="s">
        <v>111</v>
      </c>
      <c r="E30" t="s">
        <v>341</v>
      </c>
      <c r="F30" t="s">
        <v>48</v>
      </c>
      <c r="G30" t="s">
        <v>335</v>
      </c>
    </row>
    <row r="31" spans="1:7" x14ac:dyDescent="0.3">
      <c r="A31">
        <v>1</v>
      </c>
      <c r="B31" s="7">
        <v>43764</v>
      </c>
      <c r="C31" t="s">
        <v>367</v>
      </c>
      <c r="D31" t="s">
        <v>68</v>
      </c>
      <c r="E31" t="s">
        <v>326</v>
      </c>
      <c r="F31" t="s">
        <v>78</v>
      </c>
      <c r="G31" t="s">
        <v>322</v>
      </c>
    </row>
    <row r="32" spans="1:7" x14ac:dyDescent="0.3">
      <c r="A32">
        <v>1</v>
      </c>
      <c r="B32" s="7">
        <v>43764</v>
      </c>
      <c r="C32" t="s">
        <v>368</v>
      </c>
      <c r="D32" t="s">
        <v>92</v>
      </c>
      <c r="E32" t="s">
        <v>320</v>
      </c>
      <c r="F32" t="s">
        <v>64</v>
      </c>
      <c r="G32" t="s">
        <v>313</v>
      </c>
    </row>
    <row r="33" spans="1:7" x14ac:dyDescent="0.3">
      <c r="A33">
        <v>1</v>
      </c>
      <c r="B33" s="7">
        <v>43764</v>
      </c>
      <c r="C33" t="s">
        <v>353</v>
      </c>
      <c r="D33" t="s">
        <v>33</v>
      </c>
      <c r="E33" t="s">
        <v>354</v>
      </c>
      <c r="F33" t="s">
        <v>76</v>
      </c>
      <c r="G33" t="s">
        <v>314</v>
      </c>
    </row>
    <row r="34" spans="1:7" x14ac:dyDescent="0.3">
      <c r="A34">
        <v>1</v>
      </c>
      <c r="B34" s="7">
        <v>43764</v>
      </c>
      <c r="C34" t="s">
        <v>339</v>
      </c>
      <c r="D34" t="s">
        <v>118</v>
      </c>
      <c r="E34" t="s">
        <v>340</v>
      </c>
      <c r="F34" t="s">
        <v>66</v>
      </c>
      <c r="G34" t="s">
        <v>338</v>
      </c>
    </row>
    <row r="35" spans="1:7" x14ac:dyDescent="0.3">
      <c r="A35">
        <v>1</v>
      </c>
      <c r="B35" s="7">
        <v>43764</v>
      </c>
      <c r="C35" t="s">
        <v>342</v>
      </c>
      <c r="D35" t="s">
        <v>84</v>
      </c>
      <c r="E35" t="s">
        <v>343</v>
      </c>
      <c r="F35" t="s">
        <v>124</v>
      </c>
      <c r="G35" t="s">
        <v>347</v>
      </c>
    </row>
    <row r="36" spans="1:7" x14ac:dyDescent="0.3">
      <c r="A36">
        <v>1</v>
      </c>
      <c r="B36" s="7">
        <v>43764</v>
      </c>
      <c r="C36" t="s">
        <v>345</v>
      </c>
      <c r="D36" t="s">
        <v>72</v>
      </c>
      <c r="E36" t="s">
        <v>346</v>
      </c>
      <c r="F36" t="s">
        <v>35</v>
      </c>
      <c r="G36" t="s">
        <v>316</v>
      </c>
    </row>
    <row r="37" spans="1:7" x14ac:dyDescent="0.3">
      <c r="A37">
        <v>1</v>
      </c>
      <c r="B37" s="7">
        <v>43765</v>
      </c>
      <c r="C37" t="s">
        <v>361</v>
      </c>
      <c r="D37" t="s">
        <v>98</v>
      </c>
      <c r="E37" t="s">
        <v>344</v>
      </c>
      <c r="F37" t="s">
        <v>60</v>
      </c>
      <c r="G37" t="s">
        <v>357</v>
      </c>
    </row>
    <row r="38" spans="1:7" x14ac:dyDescent="0.3">
      <c r="A38">
        <v>1</v>
      </c>
      <c r="B38" s="7">
        <v>43765</v>
      </c>
      <c r="C38" t="s">
        <v>359</v>
      </c>
      <c r="D38" t="s">
        <v>160</v>
      </c>
      <c r="E38" t="s">
        <v>332</v>
      </c>
      <c r="F38" t="s">
        <v>50</v>
      </c>
      <c r="G38" t="s">
        <v>328</v>
      </c>
    </row>
    <row r="39" spans="1:7" x14ac:dyDescent="0.3">
      <c r="A39">
        <v>1</v>
      </c>
      <c r="B39" s="7">
        <v>43765</v>
      </c>
      <c r="C39" t="s">
        <v>336</v>
      </c>
      <c r="D39" t="s">
        <v>39</v>
      </c>
      <c r="E39" t="s">
        <v>337</v>
      </c>
      <c r="F39" t="s">
        <v>37</v>
      </c>
      <c r="G39" t="s">
        <v>349</v>
      </c>
    </row>
    <row r="40" spans="1:7" x14ac:dyDescent="0.3">
      <c r="A40">
        <v>1</v>
      </c>
      <c r="B40" s="7">
        <v>43765</v>
      </c>
      <c r="C40" t="s">
        <v>369</v>
      </c>
      <c r="D40" t="s">
        <v>44</v>
      </c>
      <c r="E40" t="s">
        <v>329</v>
      </c>
      <c r="F40" t="s">
        <v>54</v>
      </c>
      <c r="G40" t="s">
        <v>331</v>
      </c>
    </row>
    <row r="41" spans="1:7" x14ac:dyDescent="0.3">
      <c r="A41">
        <v>1</v>
      </c>
      <c r="B41" s="7">
        <v>43765</v>
      </c>
      <c r="C41" t="s">
        <v>315</v>
      </c>
      <c r="D41" t="s">
        <v>42</v>
      </c>
      <c r="E41" t="s">
        <v>317</v>
      </c>
      <c r="F41" t="s">
        <v>100</v>
      </c>
      <c r="G41" t="s">
        <v>319</v>
      </c>
    </row>
    <row r="42" spans="1:7" x14ac:dyDescent="0.3">
      <c r="A42">
        <v>1</v>
      </c>
      <c r="B42" s="7">
        <v>43766</v>
      </c>
      <c r="C42" t="s">
        <v>351</v>
      </c>
      <c r="D42" t="s">
        <v>56</v>
      </c>
      <c r="E42" t="s">
        <v>323</v>
      </c>
      <c r="F42" t="s">
        <v>78</v>
      </c>
      <c r="G42" t="s">
        <v>322</v>
      </c>
    </row>
    <row r="43" spans="1:7" x14ac:dyDescent="0.3">
      <c r="A43">
        <v>1</v>
      </c>
      <c r="B43" s="7">
        <v>43766</v>
      </c>
      <c r="C43" t="s">
        <v>366</v>
      </c>
      <c r="D43" t="s">
        <v>111</v>
      </c>
      <c r="E43" t="s">
        <v>341</v>
      </c>
      <c r="F43" t="s">
        <v>92</v>
      </c>
      <c r="G43" t="s">
        <v>320</v>
      </c>
    </row>
    <row r="44" spans="1:7" x14ac:dyDescent="0.3">
      <c r="A44">
        <v>1</v>
      </c>
      <c r="B44" s="7">
        <v>43766</v>
      </c>
      <c r="C44" t="s">
        <v>365</v>
      </c>
      <c r="D44" t="s">
        <v>52</v>
      </c>
      <c r="E44" t="s">
        <v>352</v>
      </c>
      <c r="F44" t="s">
        <v>58</v>
      </c>
      <c r="G44" t="s">
        <v>334</v>
      </c>
    </row>
    <row r="45" spans="1:7" x14ac:dyDescent="0.3">
      <c r="A45">
        <v>1</v>
      </c>
      <c r="B45" s="7">
        <v>43766</v>
      </c>
      <c r="C45" t="s">
        <v>312</v>
      </c>
      <c r="D45" t="s">
        <v>64</v>
      </c>
      <c r="E45" t="s">
        <v>313</v>
      </c>
      <c r="F45" t="s">
        <v>81</v>
      </c>
      <c r="G45" t="s">
        <v>325</v>
      </c>
    </row>
    <row r="46" spans="1:7" x14ac:dyDescent="0.3">
      <c r="A46">
        <v>1</v>
      </c>
      <c r="B46" s="7">
        <v>43766</v>
      </c>
      <c r="C46" t="s">
        <v>353</v>
      </c>
      <c r="D46" t="s">
        <v>33</v>
      </c>
      <c r="E46" t="s">
        <v>354</v>
      </c>
      <c r="F46" t="s">
        <v>98</v>
      </c>
      <c r="G46" t="s">
        <v>344</v>
      </c>
    </row>
    <row r="47" spans="1:7" x14ac:dyDescent="0.3">
      <c r="A47">
        <v>1</v>
      </c>
      <c r="B47" s="7">
        <v>43766</v>
      </c>
      <c r="C47" t="s">
        <v>364</v>
      </c>
      <c r="D47" t="s">
        <v>74</v>
      </c>
      <c r="E47" t="s">
        <v>355</v>
      </c>
      <c r="F47" t="s">
        <v>68</v>
      </c>
      <c r="G47" t="s">
        <v>326</v>
      </c>
    </row>
    <row r="48" spans="1:7" x14ac:dyDescent="0.3">
      <c r="A48">
        <v>1</v>
      </c>
      <c r="B48" s="7">
        <v>43766</v>
      </c>
      <c r="C48" t="s">
        <v>360</v>
      </c>
      <c r="D48" t="s">
        <v>76</v>
      </c>
      <c r="E48" t="s">
        <v>314</v>
      </c>
      <c r="F48" t="s">
        <v>60</v>
      </c>
      <c r="G48" t="s">
        <v>357</v>
      </c>
    </row>
    <row r="49" spans="1:7" x14ac:dyDescent="0.3">
      <c r="A49">
        <v>1</v>
      </c>
      <c r="B49" s="7">
        <v>43766</v>
      </c>
      <c r="C49" t="s">
        <v>339</v>
      </c>
      <c r="D49" t="s">
        <v>118</v>
      </c>
      <c r="E49" t="s">
        <v>340</v>
      </c>
      <c r="F49" t="s">
        <v>37</v>
      </c>
      <c r="G49" t="s">
        <v>349</v>
      </c>
    </row>
    <row r="50" spans="1:7" x14ac:dyDescent="0.3">
      <c r="A50">
        <v>1</v>
      </c>
      <c r="B50" s="7">
        <v>43766</v>
      </c>
      <c r="C50" t="s">
        <v>345</v>
      </c>
      <c r="D50" t="s">
        <v>72</v>
      </c>
      <c r="E50" t="s">
        <v>346</v>
      </c>
      <c r="F50" t="s">
        <v>84</v>
      </c>
      <c r="G50" t="s">
        <v>343</v>
      </c>
    </row>
    <row r="51" spans="1:7" x14ac:dyDescent="0.3">
      <c r="A51">
        <v>1</v>
      </c>
      <c r="B51" s="7">
        <v>43766</v>
      </c>
      <c r="C51" t="s">
        <v>363</v>
      </c>
      <c r="D51" t="s">
        <v>124</v>
      </c>
      <c r="E51" t="s">
        <v>347</v>
      </c>
      <c r="F51" t="s">
        <v>90</v>
      </c>
      <c r="G51" t="s">
        <v>350</v>
      </c>
    </row>
    <row r="52" spans="1:7" x14ac:dyDescent="0.3">
      <c r="A52">
        <v>1</v>
      </c>
      <c r="B52" s="7">
        <v>43766</v>
      </c>
      <c r="C52" t="s">
        <v>315</v>
      </c>
      <c r="D52" t="s">
        <v>35</v>
      </c>
      <c r="E52" t="s">
        <v>316</v>
      </c>
      <c r="F52" t="s">
        <v>100</v>
      </c>
      <c r="G52" t="s">
        <v>319</v>
      </c>
    </row>
    <row r="53" spans="1:7" x14ac:dyDescent="0.3">
      <c r="A53">
        <v>1</v>
      </c>
      <c r="B53" s="7">
        <v>43767</v>
      </c>
      <c r="C53" t="s">
        <v>330</v>
      </c>
      <c r="D53" t="s">
        <v>54</v>
      </c>
      <c r="E53" t="s">
        <v>331</v>
      </c>
      <c r="F53" t="s">
        <v>52</v>
      </c>
      <c r="G53" t="s">
        <v>352</v>
      </c>
    </row>
    <row r="54" spans="1:7" x14ac:dyDescent="0.3">
      <c r="A54">
        <v>1</v>
      </c>
      <c r="B54" s="7">
        <v>43767</v>
      </c>
      <c r="C54" t="s">
        <v>362</v>
      </c>
      <c r="D54" t="s">
        <v>90</v>
      </c>
      <c r="E54" t="s">
        <v>350</v>
      </c>
      <c r="F54" t="s">
        <v>39</v>
      </c>
      <c r="G54" t="s">
        <v>337</v>
      </c>
    </row>
    <row r="55" spans="1:7" x14ac:dyDescent="0.3">
      <c r="A55">
        <v>1</v>
      </c>
      <c r="B55" s="7">
        <v>43767</v>
      </c>
      <c r="C55" t="s">
        <v>315</v>
      </c>
      <c r="D55" t="s">
        <v>42</v>
      </c>
      <c r="E55" t="s">
        <v>317</v>
      </c>
      <c r="F55" t="s">
        <v>160</v>
      </c>
      <c r="G55" t="s">
        <v>332</v>
      </c>
    </row>
    <row r="56" spans="1:7" x14ac:dyDescent="0.3">
      <c r="A56">
        <v>1</v>
      </c>
      <c r="B56" s="7">
        <v>43768</v>
      </c>
      <c r="C56" t="s">
        <v>367</v>
      </c>
      <c r="D56" t="s">
        <v>68</v>
      </c>
      <c r="E56" t="s">
        <v>326</v>
      </c>
      <c r="F56" t="s">
        <v>92</v>
      </c>
      <c r="G56" t="s">
        <v>320</v>
      </c>
    </row>
    <row r="57" spans="1:7" x14ac:dyDescent="0.3">
      <c r="A57">
        <v>1</v>
      </c>
      <c r="B57" s="7">
        <v>43768</v>
      </c>
      <c r="C57" t="s">
        <v>324</v>
      </c>
      <c r="D57" t="s">
        <v>81</v>
      </c>
      <c r="E57" t="s">
        <v>325</v>
      </c>
      <c r="F57" t="s">
        <v>111</v>
      </c>
      <c r="G57" t="s">
        <v>341</v>
      </c>
    </row>
    <row r="58" spans="1:7" x14ac:dyDescent="0.3">
      <c r="A58">
        <v>1</v>
      </c>
      <c r="B58" s="7">
        <v>43768</v>
      </c>
      <c r="C58" t="s">
        <v>333</v>
      </c>
      <c r="D58" t="s">
        <v>58</v>
      </c>
      <c r="E58" t="s">
        <v>334</v>
      </c>
      <c r="F58" t="s">
        <v>44</v>
      </c>
      <c r="G58" t="s">
        <v>329</v>
      </c>
    </row>
    <row r="59" spans="1:7" x14ac:dyDescent="0.3">
      <c r="A59">
        <v>1</v>
      </c>
      <c r="B59" s="7">
        <v>43768</v>
      </c>
      <c r="C59" t="s">
        <v>358</v>
      </c>
      <c r="D59" t="s">
        <v>48</v>
      </c>
      <c r="E59" t="s">
        <v>335</v>
      </c>
      <c r="F59" t="s">
        <v>74</v>
      </c>
      <c r="G59" t="s">
        <v>355</v>
      </c>
    </row>
    <row r="60" spans="1:7" x14ac:dyDescent="0.3">
      <c r="A60">
        <v>1</v>
      </c>
      <c r="B60" s="7">
        <v>43768</v>
      </c>
      <c r="C60" t="s">
        <v>327</v>
      </c>
      <c r="D60" t="s">
        <v>50</v>
      </c>
      <c r="E60" t="s">
        <v>328</v>
      </c>
      <c r="F60" t="s">
        <v>78</v>
      </c>
      <c r="G60" t="s">
        <v>322</v>
      </c>
    </row>
    <row r="61" spans="1:7" x14ac:dyDescent="0.3">
      <c r="A61">
        <v>1</v>
      </c>
      <c r="B61" s="7">
        <v>43768</v>
      </c>
      <c r="C61" t="s">
        <v>312</v>
      </c>
      <c r="D61" t="s">
        <v>64</v>
      </c>
      <c r="E61" t="s">
        <v>313</v>
      </c>
      <c r="F61" t="s">
        <v>56</v>
      </c>
      <c r="G61" t="s">
        <v>323</v>
      </c>
    </row>
    <row r="62" spans="1:7" x14ac:dyDescent="0.3">
      <c r="A62">
        <v>1</v>
      </c>
      <c r="B62" s="7">
        <v>43768</v>
      </c>
      <c r="C62" t="s">
        <v>370</v>
      </c>
      <c r="D62" t="s">
        <v>66</v>
      </c>
      <c r="E62" t="s">
        <v>338</v>
      </c>
      <c r="F62" t="s">
        <v>33</v>
      </c>
      <c r="G62" t="s">
        <v>354</v>
      </c>
    </row>
    <row r="63" spans="1:7" x14ac:dyDescent="0.3">
      <c r="A63">
        <v>1</v>
      </c>
      <c r="B63" s="7">
        <v>43768</v>
      </c>
      <c r="C63" t="s">
        <v>361</v>
      </c>
      <c r="D63" t="s">
        <v>98</v>
      </c>
      <c r="E63" t="s">
        <v>344</v>
      </c>
      <c r="F63" t="s">
        <v>37</v>
      </c>
      <c r="G63" t="s">
        <v>349</v>
      </c>
    </row>
    <row r="64" spans="1:7" x14ac:dyDescent="0.3">
      <c r="A64">
        <v>1</v>
      </c>
      <c r="B64" s="7">
        <v>43768</v>
      </c>
      <c r="C64" t="s">
        <v>342</v>
      </c>
      <c r="D64" t="s">
        <v>84</v>
      </c>
      <c r="E64" t="s">
        <v>343</v>
      </c>
      <c r="F64" t="s">
        <v>35</v>
      </c>
      <c r="G64" t="s">
        <v>316</v>
      </c>
    </row>
    <row r="65" spans="1:7" x14ac:dyDescent="0.3">
      <c r="A65">
        <v>1</v>
      </c>
      <c r="B65" s="7">
        <v>43768</v>
      </c>
      <c r="C65" t="s">
        <v>363</v>
      </c>
      <c r="D65" t="s">
        <v>124</v>
      </c>
      <c r="E65" t="s">
        <v>347</v>
      </c>
      <c r="F65" t="s">
        <v>100</v>
      </c>
      <c r="G65" t="s">
        <v>319</v>
      </c>
    </row>
    <row r="66" spans="1:7" x14ac:dyDescent="0.3">
      <c r="A66">
        <v>1</v>
      </c>
      <c r="B66" s="7">
        <v>43768</v>
      </c>
      <c r="C66" t="s">
        <v>356</v>
      </c>
      <c r="D66" t="s">
        <v>60</v>
      </c>
      <c r="E66" t="s">
        <v>357</v>
      </c>
      <c r="F66" t="s">
        <v>72</v>
      </c>
      <c r="G66" t="s">
        <v>346</v>
      </c>
    </row>
    <row r="67" spans="1:7" x14ac:dyDescent="0.3">
      <c r="A67">
        <v>1</v>
      </c>
      <c r="B67" s="7">
        <v>43769</v>
      </c>
      <c r="C67" t="s">
        <v>365</v>
      </c>
      <c r="D67" t="s">
        <v>52</v>
      </c>
      <c r="E67" t="s">
        <v>352</v>
      </c>
      <c r="F67" t="s">
        <v>54</v>
      </c>
      <c r="G67" t="s">
        <v>331</v>
      </c>
    </row>
    <row r="68" spans="1:7" x14ac:dyDescent="0.3">
      <c r="A68">
        <v>2</v>
      </c>
      <c r="B68" s="7">
        <v>43769</v>
      </c>
      <c r="C68" t="s">
        <v>360</v>
      </c>
      <c r="D68" t="s">
        <v>76</v>
      </c>
      <c r="E68" t="s">
        <v>314</v>
      </c>
      <c r="F68" t="s">
        <v>90</v>
      </c>
      <c r="G68" t="s">
        <v>350</v>
      </c>
    </row>
    <row r="69" spans="1:7" x14ac:dyDescent="0.3">
      <c r="A69">
        <v>2</v>
      </c>
      <c r="B69" s="7">
        <v>43769</v>
      </c>
      <c r="C69" t="s">
        <v>315</v>
      </c>
      <c r="D69" t="s">
        <v>35</v>
      </c>
      <c r="E69" t="s">
        <v>316</v>
      </c>
      <c r="F69" t="s">
        <v>118</v>
      </c>
      <c r="G69" t="s">
        <v>340</v>
      </c>
    </row>
    <row r="70" spans="1:7" x14ac:dyDescent="0.3">
      <c r="A70">
        <v>2</v>
      </c>
      <c r="B70" s="7">
        <v>43770</v>
      </c>
      <c r="C70" t="s">
        <v>327</v>
      </c>
      <c r="D70" t="s">
        <v>50</v>
      </c>
      <c r="E70" t="s">
        <v>328</v>
      </c>
      <c r="F70" t="s">
        <v>33</v>
      </c>
      <c r="G70" t="s">
        <v>354</v>
      </c>
    </row>
    <row r="71" spans="1:7" x14ac:dyDescent="0.3">
      <c r="A71">
        <v>2</v>
      </c>
      <c r="B71" s="7">
        <v>43770</v>
      </c>
      <c r="C71" t="s">
        <v>321</v>
      </c>
      <c r="D71" t="s">
        <v>78</v>
      </c>
      <c r="E71" t="s">
        <v>322</v>
      </c>
      <c r="F71" t="s">
        <v>68</v>
      </c>
      <c r="G71" t="s">
        <v>326</v>
      </c>
    </row>
    <row r="72" spans="1:7" x14ac:dyDescent="0.3">
      <c r="A72">
        <v>2</v>
      </c>
      <c r="B72" s="7">
        <v>43770</v>
      </c>
      <c r="C72" t="s">
        <v>324</v>
      </c>
      <c r="D72" t="s">
        <v>81</v>
      </c>
      <c r="E72" t="s">
        <v>325</v>
      </c>
      <c r="F72" t="s">
        <v>74</v>
      </c>
      <c r="G72" t="s">
        <v>355</v>
      </c>
    </row>
    <row r="73" spans="1:7" x14ac:dyDescent="0.3">
      <c r="A73">
        <v>2</v>
      </c>
      <c r="B73" s="7">
        <v>43770</v>
      </c>
      <c r="C73" t="s">
        <v>358</v>
      </c>
      <c r="D73" t="s">
        <v>48</v>
      </c>
      <c r="E73" t="s">
        <v>335</v>
      </c>
      <c r="F73" t="s">
        <v>111</v>
      </c>
      <c r="G73" t="s">
        <v>341</v>
      </c>
    </row>
    <row r="74" spans="1:7" x14ac:dyDescent="0.3">
      <c r="A74">
        <v>2</v>
      </c>
      <c r="B74" s="7">
        <v>43770</v>
      </c>
      <c r="C74" t="s">
        <v>368</v>
      </c>
      <c r="D74" t="s">
        <v>92</v>
      </c>
      <c r="E74" t="s">
        <v>320</v>
      </c>
      <c r="F74" t="s">
        <v>56</v>
      </c>
      <c r="G74" t="s">
        <v>323</v>
      </c>
    </row>
    <row r="75" spans="1:7" x14ac:dyDescent="0.3">
      <c r="A75">
        <v>2</v>
      </c>
      <c r="B75" s="7">
        <v>43770</v>
      </c>
      <c r="C75" t="s">
        <v>336</v>
      </c>
      <c r="D75" t="s">
        <v>39</v>
      </c>
      <c r="E75" t="s">
        <v>337</v>
      </c>
      <c r="F75" t="s">
        <v>42</v>
      </c>
      <c r="G75" t="s">
        <v>317</v>
      </c>
    </row>
    <row r="76" spans="1:7" x14ac:dyDescent="0.3">
      <c r="A76">
        <v>2</v>
      </c>
      <c r="B76" s="7">
        <v>43770</v>
      </c>
      <c r="C76" t="s">
        <v>363</v>
      </c>
      <c r="D76" t="s">
        <v>124</v>
      </c>
      <c r="E76" t="s">
        <v>347</v>
      </c>
      <c r="F76" t="s">
        <v>84</v>
      </c>
      <c r="G76" t="s">
        <v>343</v>
      </c>
    </row>
    <row r="77" spans="1:7" x14ac:dyDescent="0.3">
      <c r="A77">
        <v>2</v>
      </c>
      <c r="B77" s="7">
        <v>43770</v>
      </c>
      <c r="C77" t="s">
        <v>356</v>
      </c>
      <c r="D77" t="s">
        <v>60</v>
      </c>
      <c r="E77" t="s">
        <v>357</v>
      </c>
      <c r="F77" t="s">
        <v>118</v>
      </c>
      <c r="G77" t="s">
        <v>340</v>
      </c>
    </row>
    <row r="78" spans="1:7" x14ac:dyDescent="0.3">
      <c r="A78">
        <v>2</v>
      </c>
      <c r="B78" s="7">
        <v>43771</v>
      </c>
      <c r="C78" t="s">
        <v>361</v>
      </c>
      <c r="D78" t="s">
        <v>98</v>
      </c>
      <c r="E78" t="s">
        <v>344</v>
      </c>
      <c r="F78" t="s">
        <v>76</v>
      </c>
      <c r="G78" t="s">
        <v>314</v>
      </c>
    </row>
    <row r="79" spans="1:7" x14ac:dyDescent="0.3">
      <c r="A79">
        <v>2</v>
      </c>
      <c r="B79" s="7">
        <v>43771</v>
      </c>
      <c r="C79" t="s">
        <v>351</v>
      </c>
      <c r="D79" t="s">
        <v>56</v>
      </c>
      <c r="E79" t="s">
        <v>323</v>
      </c>
      <c r="F79" t="s">
        <v>50</v>
      </c>
      <c r="G79" t="s">
        <v>328</v>
      </c>
    </row>
    <row r="80" spans="1:7" x14ac:dyDescent="0.3">
      <c r="A80">
        <v>2</v>
      </c>
      <c r="B80" s="7">
        <v>43771</v>
      </c>
      <c r="C80" t="s">
        <v>324</v>
      </c>
      <c r="D80" t="s">
        <v>81</v>
      </c>
      <c r="E80" t="s">
        <v>325</v>
      </c>
      <c r="F80" t="s">
        <v>90</v>
      </c>
      <c r="G80" t="s">
        <v>350</v>
      </c>
    </row>
    <row r="81" spans="1:7" x14ac:dyDescent="0.3">
      <c r="A81">
        <v>2</v>
      </c>
      <c r="B81" s="7">
        <v>43771</v>
      </c>
      <c r="C81" t="s">
        <v>370</v>
      </c>
      <c r="D81" t="s">
        <v>66</v>
      </c>
      <c r="E81" t="s">
        <v>338</v>
      </c>
      <c r="F81" t="s">
        <v>44</v>
      </c>
      <c r="G81" t="s">
        <v>329</v>
      </c>
    </row>
    <row r="82" spans="1:7" x14ac:dyDescent="0.3">
      <c r="A82">
        <v>2</v>
      </c>
      <c r="B82" s="7">
        <v>43771</v>
      </c>
      <c r="C82" t="s">
        <v>359</v>
      </c>
      <c r="D82" t="s">
        <v>160</v>
      </c>
      <c r="E82" t="s">
        <v>332</v>
      </c>
      <c r="F82" t="s">
        <v>72</v>
      </c>
      <c r="G82" t="s">
        <v>346</v>
      </c>
    </row>
    <row r="83" spans="1:7" x14ac:dyDescent="0.3">
      <c r="A83">
        <v>2</v>
      </c>
      <c r="B83" s="7">
        <v>43771</v>
      </c>
      <c r="C83" t="s">
        <v>364</v>
      </c>
      <c r="D83" t="s">
        <v>74</v>
      </c>
      <c r="E83" t="s">
        <v>355</v>
      </c>
      <c r="F83" t="s">
        <v>64</v>
      </c>
      <c r="G83" t="s">
        <v>313</v>
      </c>
    </row>
    <row r="84" spans="1:7" x14ac:dyDescent="0.3">
      <c r="A84">
        <v>2</v>
      </c>
      <c r="B84" s="7">
        <v>43771</v>
      </c>
      <c r="C84" t="s">
        <v>356</v>
      </c>
      <c r="D84" t="s">
        <v>60</v>
      </c>
      <c r="E84" t="s">
        <v>357</v>
      </c>
      <c r="F84" t="s">
        <v>100</v>
      </c>
      <c r="G84" t="s">
        <v>319</v>
      </c>
    </row>
    <row r="85" spans="1:7" x14ac:dyDescent="0.3">
      <c r="A85">
        <v>2</v>
      </c>
      <c r="B85" s="7">
        <v>43771</v>
      </c>
      <c r="C85" t="s">
        <v>348</v>
      </c>
      <c r="D85" t="s">
        <v>37</v>
      </c>
      <c r="E85" t="s">
        <v>349</v>
      </c>
      <c r="F85" t="s">
        <v>58</v>
      </c>
      <c r="G85" t="s">
        <v>334</v>
      </c>
    </row>
    <row r="86" spans="1:7" x14ac:dyDescent="0.3">
      <c r="A86">
        <v>2</v>
      </c>
      <c r="B86" s="7">
        <v>43772</v>
      </c>
      <c r="C86" t="s">
        <v>321</v>
      </c>
      <c r="D86" t="s">
        <v>78</v>
      </c>
      <c r="E86" t="s">
        <v>322</v>
      </c>
      <c r="F86" t="s">
        <v>92</v>
      </c>
      <c r="G86" t="s">
        <v>320</v>
      </c>
    </row>
    <row r="87" spans="1:7" x14ac:dyDescent="0.3">
      <c r="A87">
        <v>2</v>
      </c>
      <c r="B87" s="7">
        <v>43772</v>
      </c>
      <c r="C87" t="s">
        <v>330</v>
      </c>
      <c r="D87" t="s">
        <v>54</v>
      </c>
      <c r="E87" t="s">
        <v>331</v>
      </c>
      <c r="F87" t="s">
        <v>33</v>
      </c>
      <c r="G87" t="s">
        <v>354</v>
      </c>
    </row>
    <row r="88" spans="1:7" x14ac:dyDescent="0.3">
      <c r="A88">
        <v>2</v>
      </c>
      <c r="B88" s="7">
        <v>43772</v>
      </c>
      <c r="C88" t="s">
        <v>366</v>
      </c>
      <c r="D88" t="s">
        <v>111</v>
      </c>
      <c r="E88" t="s">
        <v>341</v>
      </c>
      <c r="F88" t="s">
        <v>124</v>
      </c>
      <c r="G88" t="s">
        <v>347</v>
      </c>
    </row>
    <row r="89" spans="1:7" x14ac:dyDescent="0.3">
      <c r="A89">
        <v>2</v>
      </c>
      <c r="B89" s="7">
        <v>43772</v>
      </c>
      <c r="C89" t="s">
        <v>339</v>
      </c>
      <c r="D89" t="s">
        <v>118</v>
      </c>
      <c r="E89" t="s">
        <v>340</v>
      </c>
      <c r="F89" t="s">
        <v>42</v>
      </c>
      <c r="G89" t="s">
        <v>317</v>
      </c>
    </row>
    <row r="90" spans="1:7" x14ac:dyDescent="0.3">
      <c r="A90">
        <v>2</v>
      </c>
      <c r="B90" s="7">
        <v>43772</v>
      </c>
      <c r="C90" t="s">
        <v>367</v>
      </c>
      <c r="D90" t="s">
        <v>68</v>
      </c>
      <c r="E90" t="s">
        <v>326</v>
      </c>
      <c r="F90" t="s">
        <v>39</v>
      </c>
      <c r="G90" t="s">
        <v>337</v>
      </c>
    </row>
    <row r="91" spans="1:7" x14ac:dyDescent="0.3">
      <c r="A91">
        <v>2</v>
      </c>
      <c r="B91" s="7">
        <v>43772</v>
      </c>
      <c r="C91" t="s">
        <v>315</v>
      </c>
      <c r="D91" t="s">
        <v>35</v>
      </c>
      <c r="E91" t="s">
        <v>316</v>
      </c>
      <c r="F91" t="s">
        <v>84</v>
      </c>
      <c r="G91" t="s">
        <v>343</v>
      </c>
    </row>
    <row r="92" spans="1:7" x14ac:dyDescent="0.3">
      <c r="A92">
        <v>2</v>
      </c>
      <c r="B92" s="7">
        <v>43773</v>
      </c>
      <c r="C92" t="s">
        <v>370</v>
      </c>
      <c r="D92" t="s">
        <v>66</v>
      </c>
      <c r="E92" t="s">
        <v>338</v>
      </c>
      <c r="F92" t="s">
        <v>56</v>
      </c>
      <c r="G92" t="s">
        <v>323</v>
      </c>
    </row>
    <row r="93" spans="1:7" x14ac:dyDescent="0.3">
      <c r="A93">
        <v>2</v>
      </c>
      <c r="B93" s="7">
        <v>43773</v>
      </c>
      <c r="C93" t="s">
        <v>327</v>
      </c>
      <c r="D93" t="s">
        <v>50</v>
      </c>
      <c r="E93" t="s">
        <v>328</v>
      </c>
      <c r="F93" t="s">
        <v>76</v>
      </c>
      <c r="G93" t="s">
        <v>314</v>
      </c>
    </row>
    <row r="94" spans="1:7" x14ac:dyDescent="0.3">
      <c r="A94">
        <v>2</v>
      </c>
      <c r="B94" s="7">
        <v>43773</v>
      </c>
      <c r="C94" t="s">
        <v>359</v>
      </c>
      <c r="D94" t="s">
        <v>160</v>
      </c>
      <c r="E94" t="s">
        <v>332</v>
      </c>
      <c r="F94" t="s">
        <v>33</v>
      </c>
      <c r="G94" t="s">
        <v>354</v>
      </c>
    </row>
    <row r="95" spans="1:7" x14ac:dyDescent="0.3">
      <c r="A95">
        <v>2</v>
      </c>
      <c r="B95" s="7">
        <v>43773</v>
      </c>
      <c r="C95" t="s">
        <v>369</v>
      </c>
      <c r="D95" t="s">
        <v>44</v>
      </c>
      <c r="E95" t="s">
        <v>329</v>
      </c>
      <c r="F95" t="s">
        <v>74</v>
      </c>
      <c r="G95" t="s">
        <v>355</v>
      </c>
    </row>
    <row r="96" spans="1:7" x14ac:dyDescent="0.3">
      <c r="A96">
        <v>2</v>
      </c>
      <c r="B96" s="7">
        <v>43773</v>
      </c>
      <c r="C96" t="s">
        <v>345</v>
      </c>
      <c r="D96" t="s">
        <v>72</v>
      </c>
      <c r="E96" t="s">
        <v>346</v>
      </c>
      <c r="F96" t="s">
        <v>58</v>
      </c>
      <c r="G96" t="s">
        <v>334</v>
      </c>
    </row>
    <row r="97" spans="1:7" x14ac:dyDescent="0.3">
      <c r="A97">
        <v>2</v>
      </c>
      <c r="B97" s="7">
        <v>43773</v>
      </c>
      <c r="C97" t="s">
        <v>356</v>
      </c>
      <c r="D97" t="s">
        <v>60</v>
      </c>
      <c r="E97" t="s">
        <v>357</v>
      </c>
      <c r="F97" t="s">
        <v>37</v>
      </c>
      <c r="G97" t="s">
        <v>349</v>
      </c>
    </row>
    <row r="98" spans="1:7" x14ac:dyDescent="0.3">
      <c r="A98">
        <v>2</v>
      </c>
      <c r="B98" s="7">
        <v>43774</v>
      </c>
      <c r="C98" t="s">
        <v>318</v>
      </c>
      <c r="D98" t="s">
        <v>100</v>
      </c>
      <c r="E98" t="s">
        <v>319</v>
      </c>
      <c r="F98" t="s">
        <v>78</v>
      </c>
      <c r="G98" t="s">
        <v>322</v>
      </c>
    </row>
    <row r="99" spans="1:7" x14ac:dyDescent="0.3">
      <c r="A99">
        <v>2</v>
      </c>
      <c r="B99" s="7">
        <v>43774</v>
      </c>
      <c r="C99" t="s">
        <v>367</v>
      </c>
      <c r="D99" t="s">
        <v>68</v>
      </c>
      <c r="E99" t="s">
        <v>326</v>
      </c>
      <c r="F99" t="s">
        <v>48</v>
      </c>
      <c r="G99" t="s">
        <v>335</v>
      </c>
    </row>
    <row r="100" spans="1:7" x14ac:dyDescent="0.3">
      <c r="A100">
        <v>2</v>
      </c>
      <c r="B100" s="7">
        <v>43774</v>
      </c>
      <c r="C100" t="s">
        <v>365</v>
      </c>
      <c r="D100" t="s">
        <v>52</v>
      </c>
      <c r="E100" t="s">
        <v>352</v>
      </c>
      <c r="F100" t="s">
        <v>118</v>
      </c>
      <c r="G100" t="s">
        <v>340</v>
      </c>
    </row>
    <row r="101" spans="1:7" x14ac:dyDescent="0.3">
      <c r="A101">
        <v>2</v>
      </c>
      <c r="B101" s="7">
        <v>43774</v>
      </c>
      <c r="C101" t="s">
        <v>368</v>
      </c>
      <c r="D101" t="s">
        <v>92</v>
      </c>
      <c r="E101" t="s">
        <v>320</v>
      </c>
      <c r="F101" t="s">
        <v>42</v>
      </c>
      <c r="G101" t="s">
        <v>317</v>
      </c>
    </row>
    <row r="102" spans="1:7" x14ac:dyDescent="0.3">
      <c r="A102">
        <v>2</v>
      </c>
      <c r="B102" s="7">
        <v>43774</v>
      </c>
      <c r="C102" t="s">
        <v>361</v>
      </c>
      <c r="D102" t="s">
        <v>98</v>
      </c>
      <c r="E102" t="s">
        <v>344</v>
      </c>
      <c r="F102" t="s">
        <v>81</v>
      </c>
      <c r="G102" t="s">
        <v>325</v>
      </c>
    </row>
    <row r="103" spans="1:7" x14ac:dyDescent="0.3">
      <c r="A103">
        <v>2</v>
      </c>
      <c r="B103" s="7">
        <v>43774</v>
      </c>
      <c r="C103" t="s">
        <v>362</v>
      </c>
      <c r="D103" t="s">
        <v>90</v>
      </c>
      <c r="E103" t="s">
        <v>350</v>
      </c>
      <c r="F103" t="s">
        <v>54</v>
      </c>
      <c r="G103" t="s">
        <v>331</v>
      </c>
    </row>
    <row r="104" spans="1:7" x14ac:dyDescent="0.3">
      <c r="A104">
        <v>2</v>
      </c>
      <c r="B104" s="7">
        <v>43775</v>
      </c>
      <c r="C104" t="s">
        <v>351</v>
      </c>
      <c r="D104" t="s">
        <v>56</v>
      </c>
      <c r="E104" t="s">
        <v>323</v>
      </c>
      <c r="F104" t="s">
        <v>111</v>
      </c>
      <c r="G104" t="s">
        <v>341</v>
      </c>
    </row>
    <row r="105" spans="1:7" x14ac:dyDescent="0.3">
      <c r="A105">
        <v>2</v>
      </c>
      <c r="B105" s="7">
        <v>43775</v>
      </c>
      <c r="C105" t="s">
        <v>321</v>
      </c>
      <c r="D105" t="s">
        <v>78</v>
      </c>
      <c r="E105" t="s">
        <v>322</v>
      </c>
      <c r="F105" t="s">
        <v>66</v>
      </c>
      <c r="G105" t="s">
        <v>338</v>
      </c>
    </row>
    <row r="106" spans="1:7" x14ac:dyDescent="0.3">
      <c r="A106">
        <v>2</v>
      </c>
      <c r="B106" s="7">
        <v>43775</v>
      </c>
      <c r="C106" t="s">
        <v>365</v>
      </c>
      <c r="D106" t="s">
        <v>52</v>
      </c>
      <c r="E106" t="s">
        <v>352</v>
      </c>
      <c r="F106" t="s">
        <v>92</v>
      </c>
      <c r="G106" t="s">
        <v>320</v>
      </c>
    </row>
    <row r="107" spans="1:7" x14ac:dyDescent="0.3">
      <c r="A107">
        <v>2</v>
      </c>
      <c r="B107" s="7">
        <v>43775</v>
      </c>
      <c r="C107" t="s">
        <v>312</v>
      </c>
      <c r="D107" t="s">
        <v>64</v>
      </c>
      <c r="E107" t="s">
        <v>313</v>
      </c>
      <c r="F107" t="s">
        <v>124</v>
      </c>
      <c r="G107" t="s">
        <v>347</v>
      </c>
    </row>
    <row r="108" spans="1:7" x14ac:dyDescent="0.3">
      <c r="A108">
        <v>2</v>
      </c>
      <c r="B108" s="7">
        <v>43775</v>
      </c>
      <c r="C108" t="s">
        <v>353</v>
      </c>
      <c r="D108" t="s">
        <v>33</v>
      </c>
      <c r="E108" t="s">
        <v>354</v>
      </c>
      <c r="F108" t="s">
        <v>60</v>
      </c>
      <c r="G108" t="s">
        <v>357</v>
      </c>
    </row>
    <row r="109" spans="1:7" x14ac:dyDescent="0.3">
      <c r="A109">
        <v>2</v>
      </c>
      <c r="B109" s="7">
        <v>43775</v>
      </c>
      <c r="C109" t="s">
        <v>359</v>
      </c>
      <c r="D109" t="s">
        <v>160</v>
      </c>
      <c r="E109" t="s">
        <v>332</v>
      </c>
      <c r="F109" t="s">
        <v>44</v>
      </c>
      <c r="G109" t="s">
        <v>329</v>
      </c>
    </row>
    <row r="110" spans="1:7" x14ac:dyDescent="0.3">
      <c r="A110">
        <v>2</v>
      </c>
      <c r="B110" s="7">
        <v>43775</v>
      </c>
      <c r="C110" t="s">
        <v>336</v>
      </c>
      <c r="D110" t="s">
        <v>39</v>
      </c>
      <c r="E110" t="s">
        <v>337</v>
      </c>
      <c r="F110" t="s">
        <v>81</v>
      </c>
      <c r="G110" t="s">
        <v>325</v>
      </c>
    </row>
    <row r="111" spans="1:7" x14ac:dyDescent="0.3">
      <c r="A111">
        <v>2</v>
      </c>
      <c r="B111" s="7">
        <v>43775</v>
      </c>
      <c r="C111" t="s">
        <v>342</v>
      </c>
      <c r="D111" t="s">
        <v>84</v>
      </c>
      <c r="E111" t="s">
        <v>343</v>
      </c>
      <c r="F111" t="s">
        <v>58</v>
      </c>
      <c r="G111" t="s">
        <v>334</v>
      </c>
    </row>
    <row r="112" spans="1:7" x14ac:dyDescent="0.3">
      <c r="A112">
        <v>2</v>
      </c>
      <c r="B112" s="7">
        <v>43775</v>
      </c>
      <c r="C112" t="s">
        <v>315</v>
      </c>
      <c r="D112" t="s">
        <v>35</v>
      </c>
      <c r="E112" t="s">
        <v>316</v>
      </c>
      <c r="F112" t="s">
        <v>74</v>
      </c>
      <c r="G112" t="s">
        <v>355</v>
      </c>
    </row>
    <row r="113" spans="1:7" x14ac:dyDescent="0.3">
      <c r="A113">
        <v>3</v>
      </c>
      <c r="B113" s="7">
        <v>43776</v>
      </c>
      <c r="C113" t="s">
        <v>318</v>
      </c>
      <c r="D113" t="s">
        <v>100</v>
      </c>
      <c r="E113" t="s">
        <v>319</v>
      </c>
      <c r="F113" t="s">
        <v>48</v>
      </c>
      <c r="G113" t="s">
        <v>335</v>
      </c>
    </row>
    <row r="114" spans="1:7" x14ac:dyDescent="0.3">
      <c r="A114">
        <v>3</v>
      </c>
      <c r="B114" s="7">
        <v>43776</v>
      </c>
      <c r="C114" t="s">
        <v>339</v>
      </c>
      <c r="D114" t="s">
        <v>118</v>
      </c>
      <c r="E114" t="s">
        <v>340</v>
      </c>
      <c r="F114" t="s">
        <v>98</v>
      </c>
      <c r="G114" t="s">
        <v>344</v>
      </c>
    </row>
    <row r="115" spans="1:7" x14ac:dyDescent="0.3">
      <c r="A115">
        <v>3</v>
      </c>
      <c r="B115" s="7">
        <v>43776</v>
      </c>
      <c r="C115" t="s">
        <v>345</v>
      </c>
      <c r="D115" t="s">
        <v>72</v>
      </c>
      <c r="E115" t="s">
        <v>346</v>
      </c>
      <c r="F115" t="s">
        <v>54</v>
      </c>
      <c r="G115" t="s">
        <v>331</v>
      </c>
    </row>
    <row r="116" spans="1:7" x14ac:dyDescent="0.3">
      <c r="A116">
        <v>3</v>
      </c>
      <c r="B116" s="7">
        <v>43776</v>
      </c>
      <c r="C116" t="s">
        <v>315</v>
      </c>
      <c r="D116" t="s">
        <v>35</v>
      </c>
      <c r="E116" t="s">
        <v>316</v>
      </c>
      <c r="F116" t="s">
        <v>37</v>
      </c>
      <c r="G116" t="s">
        <v>349</v>
      </c>
    </row>
    <row r="117" spans="1:7" x14ac:dyDescent="0.3">
      <c r="A117">
        <v>3</v>
      </c>
      <c r="B117" s="7">
        <v>43777</v>
      </c>
      <c r="C117" t="s">
        <v>321</v>
      </c>
      <c r="D117" t="s">
        <v>78</v>
      </c>
      <c r="E117" t="s">
        <v>322</v>
      </c>
      <c r="F117" t="s">
        <v>56</v>
      </c>
      <c r="G117" t="s">
        <v>323</v>
      </c>
    </row>
    <row r="118" spans="1:7" x14ac:dyDescent="0.3">
      <c r="A118">
        <v>3</v>
      </c>
      <c r="B118" s="7">
        <v>43777</v>
      </c>
      <c r="C118" t="s">
        <v>324</v>
      </c>
      <c r="D118" t="s">
        <v>81</v>
      </c>
      <c r="E118" t="s">
        <v>325</v>
      </c>
      <c r="F118" t="s">
        <v>160</v>
      </c>
      <c r="G118" t="s">
        <v>332</v>
      </c>
    </row>
    <row r="119" spans="1:7" x14ac:dyDescent="0.3">
      <c r="A119">
        <v>3</v>
      </c>
      <c r="B119" s="7">
        <v>43777</v>
      </c>
      <c r="C119" t="s">
        <v>370</v>
      </c>
      <c r="D119" t="s">
        <v>66</v>
      </c>
      <c r="E119" t="s">
        <v>338</v>
      </c>
      <c r="F119" t="s">
        <v>68</v>
      </c>
      <c r="G119" t="s">
        <v>326</v>
      </c>
    </row>
    <row r="120" spans="1:7" x14ac:dyDescent="0.3">
      <c r="A120">
        <v>3</v>
      </c>
      <c r="B120" s="7">
        <v>43777</v>
      </c>
      <c r="C120" t="s">
        <v>365</v>
      </c>
      <c r="D120" t="s">
        <v>52</v>
      </c>
      <c r="E120" t="s">
        <v>352</v>
      </c>
      <c r="F120" t="s">
        <v>124</v>
      </c>
      <c r="G120" t="s">
        <v>347</v>
      </c>
    </row>
    <row r="121" spans="1:7" x14ac:dyDescent="0.3">
      <c r="A121">
        <v>3</v>
      </c>
      <c r="B121" s="7">
        <v>43777</v>
      </c>
      <c r="C121" t="s">
        <v>369</v>
      </c>
      <c r="D121" t="s">
        <v>44</v>
      </c>
      <c r="E121" t="s">
        <v>329</v>
      </c>
      <c r="F121" t="s">
        <v>60</v>
      </c>
      <c r="G121" t="s">
        <v>357</v>
      </c>
    </row>
    <row r="122" spans="1:7" x14ac:dyDescent="0.3">
      <c r="A122">
        <v>3</v>
      </c>
      <c r="B122" s="7">
        <v>43777</v>
      </c>
      <c r="C122" t="s">
        <v>360</v>
      </c>
      <c r="D122" t="s">
        <v>76</v>
      </c>
      <c r="E122" t="s">
        <v>314</v>
      </c>
      <c r="F122" t="s">
        <v>64</v>
      </c>
      <c r="G122" t="s">
        <v>313</v>
      </c>
    </row>
    <row r="123" spans="1:7" x14ac:dyDescent="0.3">
      <c r="A123">
        <v>3</v>
      </c>
      <c r="B123" s="7">
        <v>43777</v>
      </c>
      <c r="C123" t="s">
        <v>336</v>
      </c>
      <c r="D123" t="s">
        <v>39</v>
      </c>
      <c r="E123" t="s">
        <v>337</v>
      </c>
      <c r="F123" t="s">
        <v>111</v>
      </c>
      <c r="G123" t="s">
        <v>341</v>
      </c>
    </row>
    <row r="124" spans="1:7" x14ac:dyDescent="0.3">
      <c r="A124">
        <v>3</v>
      </c>
      <c r="B124" s="7">
        <v>43777</v>
      </c>
      <c r="C124" t="s">
        <v>362</v>
      </c>
      <c r="D124" t="s">
        <v>90</v>
      </c>
      <c r="E124" t="s">
        <v>350</v>
      </c>
      <c r="F124" t="s">
        <v>58</v>
      </c>
      <c r="G124" t="s">
        <v>334</v>
      </c>
    </row>
    <row r="125" spans="1:7" x14ac:dyDescent="0.3">
      <c r="A125">
        <v>3</v>
      </c>
      <c r="B125" s="7">
        <v>43777</v>
      </c>
      <c r="C125" t="s">
        <v>342</v>
      </c>
      <c r="D125" t="s">
        <v>84</v>
      </c>
      <c r="E125" t="s">
        <v>343</v>
      </c>
      <c r="F125" t="s">
        <v>74</v>
      </c>
      <c r="G125" t="s">
        <v>355</v>
      </c>
    </row>
    <row r="126" spans="1:7" x14ac:dyDescent="0.3">
      <c r="A126">
        <v>3</v>
      </c>
      <c r="B126" s="7">
        <v>43777</v>
      </c>
      <c r="C126" t="s">
        <v>348</v>
      </c>
      <c r="D126" t="s">
        <v>37</v>
      </c>
      <c r="E126" t="s">
        <v>349</v>
      </c>
      <c r="F126" t="s">
        <v>50</v>
      </c>
      <c r="G126" t="s">
        <v>328</v>
      </c>
    </row>
    <row r="127" spans="1:7" x14ac:dyDescent="0.3">
      <c r="A127">
        <v>3</v>
      </c>
      <c r="B127" s="7">
        <v>43777</v>
      </c>
      <c r="C127" t="s">
        <v>315</v>
      </c>
      <c r="D127" t="s">
        <v>42</v>
      </c>
      <c r="E127" t="s">
        <v>317</v>
      </c>
      <c r="F127" t="s">
        <v>54</v>
      </c>
      <c r="G127" t="s">
        <v>331</v>
      </c>
    </row>
    <row r="128" spans="1:7" x14ac:dyDescent="0.3">
      <c r="A128">
        <v>3</v>
      </c>
      <c r="B128" s="7">
        <v>43778</v>
      </c>
      <c r="C128" t="s">
        <v>339</v>
      </c>
      <c r="D128" t="s">
        <v>118</v>
      </c>
      <c r="E128" t="s">
        <v>340</v>
      </c>
      <c r="F128" t="s">
        <v>48</v>
      </c>
      <c r="G128" t="s">
        <v>335</v>
      </c>
    </row>
    <row r="129" spans="1:7" x14ac:dyDescent="0.3">
      <c r="A129">
        <v>3</v>
      </c>
      <c r="B129" s="7">
        <v>43778</v>
      </c>
      <c r="C129" t="s">
        <v>318</v>
      </c>
      <c r="D129" t="s">
        <v>100</v>
      </c>
      <c r="E129" t="s">
        <v>319</v>
      </c>
      <c r="F129" t="s">
        <v>76</v>
      </c>
      <c r="G129" t="s">
        <v>314</v>
      </c>
    </row>
    <row r="130" spans="1:7" x14ac:dyDescent="0.3">
      <c r="A130">
        <v>3</v>
      </c>
      <c r="B130" s="7">
        <v>43778</v>
      </c>
      <c r="C130" t="s">
        <v>368</v>
      </c>
      <c r="D130" t="s">
        <v>92</v>
      </c>
      <c r="E130" t="s">
        <v>320</v>
      </c>
      <c r="F130" t="s">
        <v>33</v>
      </c>
      <c r="G130" t="s">
        <v>354</v>
      </c>
    </row>
    <row r="131" spans="1:7" x14ac:dyDescent="0.3">
      <c r="A131">
        <v>3</v>
      </c>
      <c r="B131" s="7">
        <v>43778</v>
      </c>
      <c r="C131" t="s">
        <v>359</v>
      </c>
      <c r="D131" t="s">
        <v>160</v>
      </c>
      <c r="E131" t="s">
        <v>332</v>
      </c>
      <c r="F131" t="s">
        <v>39</v>
      </c>
      <c r="G131" t="s">
        <v>337</v>
      </c>
    </row>
    <row r="132" spans="1:7" x14ac:dyDescent="0.3">
      <c r="A132">
        <v>3</v>
      </c>
      <c r="B132" s="7">
        <v>43778</v>
      </c>
      <c r="C132" t="s">
        <v>361</v>
      </c>
      <c r="D132" t="s">
        <v>98</v>
      </c>
      <c r="E132" t="s">
        <v>344</v>
      </c>
      <c r="F132" t="s">
        <v>60</v>
      </c>
      <c r="G132" t="s">
        <v>357</v>
      </c>
    </row>
    <row r="133" spans="1:7" x14ac:dyDescent="0.3">
      <c r="A133">
        <v>3</v>
      </c>
      <c r="B133" s="7">
        <v>43779</v>
      </c>
      <c r="C133" t="s">
        <v>369</v>
      </c>
      <c r="D133" t="s">
        <v>44</v>
      </c>
      <c r="E133" t="s">
        <v>329</v>
      </c>
      <c r="F133" t="s">
        <v>90</v>
      </c>
      <c r="G133" t="s">
        <v>350</v>
      </c>
    </row>
    <row r="134" spans="1:7" x14ac:dyDescent="0.3">
      <c r="A134">
        <v>3</v>
      </c>
      <c r="B134" s="7">
        <v>43779</v>
      </c>
      <c r="C134" t="s">
        <v>324</v>
      </c>
      <c r="D134" t="s">
        <v>81</v>
      </c>
      <c r="E134" t="s">
        <v>325</v>
      </c>
      <c r="F134" t="s">
        <v>78</v>
      </c>
      <c r="G134" t="s">
        <v>322</v>
      </c>
    </row>
    <row r="135" spans="1:7" x14ac:dyDescent="0.3">
      <c r="A135">
        <v>3</v>
      </c>
      <c r="B135" s="7">
        <v>43779</v>
      </c>
      <c r="C135" t="s">
        <v>333</v>
      </c>
      <c r="D135" t="s">
        <v>58</v>
      </c>
      <c r="E135" t="s">
        <v>334</v>
      </c>
      <c r="F135" t="s">
        <v>100</v>
      </c>
      <c r="G135" t="s">
        <v>319</v>
      </c>
    </row>
    <row r="136" spans="1:7" x14ac:dyDescent="0.3">
      <c r="A136">
        <v>3</v>
      </c>
      <c r="B136" s="7">
        <v>43779</v>
      </c>
      <c r="C136" t="s">
        <v>361</v>
      </c>
      <c r="D136" t="s">
        <v>98</v>
      </c>
      <c r="E136" t="s">
        <v>344</v>
      </c>
      <c r="F136" t="s">
        <v>74</v>
      </c>
      <c r="G136" t="s">
        <v>355</v>
      </c>
    </row>
    <row r="137" spans="1:7" x14ac:dyDescent="0.3">
      <c r="A137">
        <v>3</v>
      </c>
      <c r="B137" s="7">
        <v>43779</v>
      </c>
      <c r="C137" t="s">
        <v>366</v>
      </c>
      <c r="D137" t="s">
        <v>111</v>
      </c>
      <c r="E137" t="s">
        <v>341</v>
      </c>
      <c r="F137" t="s">
        <v>68</v>
      </c>
      <c r="G137" t="s">
        <v>326</v>
      </c>
    </row>
    <row r="138" spans="1:7" x14ac:dyDescent="0.3">
      <c r="A138">
        <v>3</v>
      </c>
      <c r="B138" s="7">
        <v>43779</v>
      </c>
      <c r="C138" t="s">
        <v>345</v>
      </c>
      <c r="D138" t="s">
        <v>72</v>
      </c>
      <c r="E138" t="s">
        <v>346</v>
      </c>
      <c r="F138" t="s">
        <v>50</v>
      </c>
      <c r="G138" t="s">
        <v>328</v>
      </c>
    </row>
    <row r="139" spans="1:7" x14ac:dyDescent="0.3">
      <c r="A139">
        <v>3</v>
      </c>
      <c r="B139" s="7">
        <v>43779</v>
      </c>
      <c r="C139" t="s">
        <v>348</v>
      </c>
      <c r="D139" t="s">
        <v>37</v>
      </c>
      <c r="E139" t="s">
        <v>349</v>
      </c>
      <c r="F139" t="s">
        <v>52</v>
      </c>
      <c r="G139" t="s">
        <v>352</v>
      </c>
    </row>
    <row r="140" spans="1:7" x14ac:dyDescent="0.3">
      <c r="A140">
        <v>3</v>
      </c>
      <c r="B140" s="7">
        <v>43779</v>
      </c>
      <c r="C140" t="s">
        <v>315</v>
      </c>
      <c r="D140" t="s">
        <v>42</v>
      </c>
      <c r="E140" t="s">
        <v>317</v>
      </c>
      <c r="F140" t="s">
        <v>64</v>
      </c>
      <c r="G140" t="s">
        <v>313</v>
      </c>
    </row>
    <row r="141" spans="1:7" x14ac:dyDescent="0.3">
      <c r="A141">
        <v>3</v>
      </c>
      <c r="B141" s="7">
        <v>43780</v>
      </c>
      <c r="C141" t="s">
        <v>351</v>
      </c>
      <c r="D141" t="s">
        <v>56</v>
      </c>
      <c r="E141" t="s">
        <v>323</v>
      </c>
      <c r="F141" t="s">
        <v>44</v>
      </c>
      <c r="G141" t="s">
        <v>329</v>
      </c>
    </row>
    <row r="142" spans="1:7" x14ac:dyDescent="0.3">
      <c r="A142">
        <v>3</v>
      </c>
      <c r="B142" s="7">
        <v>43780</v>
      </c>
      <c r="C142" t="s">
        <v>358</v>
      </c>
      <c r="D142" t="s">
        <v>48</v>
      </c>
      <c r="E142" t="s">
        <v>335</v>
      </c>
      <c r="F142" t="s">
        <v>39</v>
      </c>
      <c r="G142" t="s">
        <v>337</v>
      </c>
    </row>
    <row r="143" spans="1:7" x14ac:dyDescent="0.3">
      <c r="A143">
        <v>3</v>
      </c>
      <c r="B143" s="7">
        <v>43780</v>
      </c>
      <c r="C143" t="s">
        <v>339</v>
      </c>
      <c r="D143" t="s">
        <v>118</v>
      </c>
      <c r="E143" t="s">
        <v>340</v>
      </c>
      <c r="F143" t="s">
        <v>160</v>
      </c>
      <c r="G143" t="s">
        <v>332</v>
      </c>
    </row>
    <row r="144" spans="1:7" x14ac:dyDescent="0.3">
      <c r="A144">
        <v>3</v>
      </c>
      <c r="B144" s="7">
        <v>43780</v>
      </c>
      <c r="C144" t="s">
        <v>360</v>
      </c>
      <c r="D144" t="s">
        <v>76</v>
      </c>
      <c r="E144" t="s">
        <v>314</v>
      </c>
      <c r="F144" t="s">
        <v>33</v>
      </c>
      <c r="G144" t="s">
        <v>354</v>
      </c>
    </row>
    <row r="145" spans="1:7" x14ac:dyDescent="0.3">
      <c r="A145">
        <v>3</v>
      </c>
      <c r="B145" s="7">
        <v>43780</v>
      </c>
      <c r="C145" t="s">
        <v>356</v>
      </c>
      <c r="D145" t="s">
        <v>60</v>
      </c>
      <c r="E145" t="s">
        <v>357</v>
      </c>
      <c r="F145" t="s">
        <v>84</v>
      </c>
      <c r="G145" t="s">
        <v>343</v>
      </c>
    </row>
    <row r="146" spans="1:7" x14ac:dyDescent="0.3">
      <c r="A146">
        <v>3</v>
      </c>
      <c r="B146" s="7">
        <v>43780</v>
      </c>
      <c r="C146" t="s">
        <v>315</v>
      </c>
      <c r="D146" t="s">
        <v>35</v>
      </c>
      <c r="E146" t="s">
        <v>316</v>
      </c>
      <c r="F146" t="s">
        <v>64</v>
      </c>
      <c r="G146" t="s">
        <v>313</v>
      </c>
    </row>
    <row r="147" spans="1:7" x14ac:dyDescent="0.3">
      <c r="A147">
        <v>3</v>
      </c>
      <c r="B147" s="7">
        <v>43781</v>
      </c>
      <c r="C147" t="s">
        <v>321</v>
      </c>
      <c r="D147" t="s">
        <v>78</v>
      </c>
      <c r="E147" t="s">
        <v>322</v>
      </c>
      <c r="F147" t="s">
        <v>98</v>
      </c>
      <c r="G147" t="s">
        <v>344</v>
      </c>
    </row>
    <row r="148" spans="1:7" x14ac:dyDescent="0.3">
      <c r="A148">
        <v>3</v>
      </c>
      <c r="B148" s="7">
        <v>43781</v>
      </c>
      <c r="C148" t="s">
        <v>333</v>
      </c>
      <c r="D148" t="s">
        <v>58</v>
      </c>
      <c r="E148" t="s">
        <v>334</v>
      </c>
      <c r="F148" t="s">
        <v>68</v>
      </c>
      <c r="G148" t="s">
        <v>326</v>
      </c>
    </row>
    <row r="149" spans="1:7" x14ac:dyDescent="0.3">
      <c r="A149">
        <v>3</v>
      </c>
      <c r="B149" s="7">
        <v>43781</v>
      </c>
      <c r="C149" t="s">
        <v>330</v>
      </c>
      <c r="D149" t="s">
        <v>54</v>
      </c>
      <c r="E149" t="s">
        <v>331</v>
      </c>
      <c r="F149" t="s">
        <v>56</v>
      </c>
      <c r="G149" t="s">
        <v>323</v>
      </c>
    </row>
    <row r="150" spans="1:7" x14ac:dyDescent="0.3">
      <c r="A150">
        <v>3</v>
      </c>
      <c r="B150" s="7">
        <v>43781</v>
      </c>
      <c r="C150" t="s">
        <v>368</v>
      </c>
      <c r="D150" t="s">
        <v>92</v>
      </c>
      <c r="E150" t="s">
        <v>320</v>
      </c>
      <c r="F150" t="s">
        <v>111</v>
      </c>
      <c r="G150" t="s">
        <v>341</v>
      </c>
    </row>
    <row r="151" spans="1:7" x14ac:dyDescent="0.3">
      <c r="A151">
        <v>3</v>
      </c>
      <c r="B151" s="7">
        <v>43781</v>
      </c>
      <c r="C151" t="s">
        <v>362</v>
      </c>
      <c r="D151" t="s">
        <v>90</v>
      </c>
      <c r="E151" t="s">
        <v>350</v>
      </c>
      <c r="F151" t="s">
        <v>52</v>
      </c>
      <c r="G151" t="s">
        <v>352</v>
      </c>
    </row>
    <row r="152" spans="1:7" x14ac:dyDescent="0.3">
      <c r="A152">
        <v>3</v>
      </c>
      <c r="B152" s="7">
        <v>43781</v>
      </c>
      <c r="C152" t="s">
        <v>345</v>
      </c>
      <c r="D152" t="s">
        <v>72</v>
      </c>
      <c r="E152" t="s">
        <v>346</v>
      </c>
      <c r="F152" t="s">
        <v>42</v>
      </c>
      <c r="G152" t="s">
        <v>317</v>
      </c>
    </row>
    <row r="153" spans="1:7" x14ac:dyDescent="0.3">
      <c r="A153">
        <v>3</v>
      </c>
      <c r="B153" s="7">
        <v>43781</v>
      </c>
      <c r="C153" t="s">
        <v>342</v>
      </c>
      <c r="D153" t="s">
        <v>84</v>
      </c>
      <c r="E153" t="s">
        <v>343</v>
      </c>
      <c r="F153" t="s">
        <v>50</v>
      </c>
      <c r="G153" t="s">
        <v>328</v>
      </c>
    </row>
    <row r="154" spans="1:7" x14ac:dyDescent="0.3">
      <c r="A154">
        <v>3</v>
      </c>
      <c r="B154" s="7">
        <v>43781</v>
      </c>
      <c r="C154" t="s">
        <v>363</v>
      </c>
      <c r="D154" t="s">
        <v>124</v>
      </c>
      <c r="E154" t="s">
        <v>347</v>
      </c>
      <c r="F154" t="s">
        <v>37</v>
      </c>
      <c r="G154" t="s">
        <v>349</v>
      </c>
    </row>
    <row r="155" spans="1:7" x14ac:dyDescent="0.3">
      <c r="A155">
        <v>3</v>
      </c>
      <c r="B155" s="7">
        <v>43782</v>
      </c>
      <c r="C155" t="s">
        <v>318</v>
      </c>
      <c r="D155" t="s">
        <v>100</v>
      </c>
      <c r="E155" t="s">
        <v>319</v>
      </c>
      <c r="F155" t="s">
        <v>160</v>
      </c>
      <c r="G155" t="s">
        <v>332</v>
      </c>
    </row>
    <row r="156" spans="1:7" x14ac:dyDescent="0.3">
      <c r="A156">
        <v>3</v>
      </c>
      <c r="B156" s="7">
        <v>43782</v>
      </c>
      <c r="C156" t="s">
        <v>324</v>
      </c>
      <c r="D156" t="s">
        <v>81</v>
      </c>
      <c r="E156" t="s">
        <v>325</v>
      </c>
      <c r="F156" t="s">
        <v>58</v>
      </c>
      <c r="G156" t="s">
        <v>334</v>
      </c>
    </row>
    <row r="157" spans="1:7" x14ac:dyDescent="0.3">
      <c r="A157">
        <v>3</v>
      </c>
      <c r="B157" s="7">
        <v>43782</v>
      </c>
      <c r="C157" t="s">
        <v>358</v>
      </c>
      <c r="D157" t="s">
        <v>48</v>
      </c>
      <c r="E157" t="s">
        <v>335</v>
      </c>
      <c r="F157" t="s">
        <v>66</v>
      </c>
      <c r="G157" t="s">
        <v>338</v>
      </c>
    </row>
    <row r="158" spans="1:7" x14ac:dyDescent="0.3">
      <c r="A158">
        <v>3</v>
      </c>
      <c r="B158" s="7">
        <v>43782</v>
      </c>
      <c r="C158" t="s">
        <v>353</v>
      </c>
      <c r="D158" t="s">
        <v>33</v>
      </c>
      <c r="E158" t="s">
        <v>354</v>
      </c>
      <c r="F158" t="s">
        <v>35</v>
      </c>
      <c r="G158" t="s">
        <v>316</v>
      </c>
    </row>
    <row r="159" spans="1:7" x14ac:dyDescent="0.3">
      <c r="A159">
        <v>3</v>
      </c>
      <c r="B159" s="7">
        <v>43782</v>
      </c>
      <c r="C159" t="s">
        <v>369</v>
      </c>
      <c r="D159" t="s">
        <v>44</v>
      </c>
      <c r="E159" t="s">
        <v>329</v>
      </c>
      <c r="F159" t="s">
        <v>118</v>
      </c>
      <c r="G159" t="s">
        <v>340</v>
      </c>
    </row>
    <row r="160" spans="1:7" x14ac:dyDescent="0.3">
      <c r="A160">
        <v>3</v>
      </c>
      <c r="B160" s="7">
        <v>43782</v>
      </c>
      <c r="C160" t="s">
        <v>315</v>
      </c>
      <c r="D160" t="s">
        <v>42</v>
      </c>
      <c r="E160" t="s">
        <v>317</v>
      </c>
      <c r="F160" t="s">
        <v>60</v>
      </c>
      <c r="G160" t="s">
        <v>357</v>
      </c>
    </row>
    <row r="161" spans="1:7" x14ac:dyDescent="0.3">
      <c r="A161">
        <v>3</v>
      </c>
      <c r="B161" s="7">
        <v>43782</v>
      </c>
      <c r="C161" t="s">
        <v>348</v>
      </c>
      <c r="D161" t="s">
        <v>37</v>
      </c>
      <c r="E161" t="s">
        <v>349</v>
      </c>
      <c r="F161" t="s">
        <v>64</v>
      </c>
      <c r="G161" t="s">
        <v>313</v>
      </c>
    </row>
    <row r="162" spans="1:7" x14ac:dyDescent="0.3">
      <c r="A162">
        <v>3</v>
      </c>
      <c r="B162" s="7">
        <v>43783</v>
      </c>
      <c r="C162" t="s">
        <v>367</v>
      </c>
      <c r="D162" t="s">
        <v>68</v>
      </c>
      <c r="E162" t="s">
        <v>326</v>
      </c>
      <c r="F162" t="s">
        <v>54</v>
      </c>
      <c r="G162" t="s">
        <v>331</v>
      </c>
    </row>
    <row r="163" spans="1:7" x14ac:dyDescent="0.3">
      <c r="A163">
        <v>4</v>
      </c>
      <c r="B163" s="7">
        <v>43783</v>
      </c>
      <c r="C163" t="s">
        <v>366</v>
      </c>
      <c r="D163" t="s">
        <v>111</v>
      </c>
      <c r="E163" t="s">
        <v>341</v>
      </c>
      <c r="F163" t="s">
        <v>39</v>
      </c>
      <c r="G163" t="s">
        <v>337</v>
      </c>
    </row>
    <row r="164" spans="1:7" x14ac:dyDescent="0.3">
      <c r="A164">
        <v>4</v>
      </c>
      <c r="B164" s="7">
        <v>43783</v>
      </c>
      <c r="C164" t="s">
        <v>364</v>
      </c>
      <c r="D164" t="s">
        <v>74</v>
      </c>
      <c r="E164" t="s">
        <v>355</v>
      </c>
      <c r="F164" t="s">
        <v>92</v>
      </c>
      <c r="G164" t="s">
        <v>320</v>
      </c>
    </row>
    <row r="165" spans="1:7" x14ac:dyDescent="0.3">
      <c r="A165">
        <v>4</v>
      </c>
      <c r="B165" s="7">
        <v>43783</v>
      </c>
      <c r="C165" t="s">
        <v>360</v>
      </c>
      <c r="D165" t="s">
        <v>76</v>
      </c>
      <c r="E165" t="s">
        <v>314</v>
      </c>
      <c r="F165" t="s">
        <v>35</v>
      </c>
      <c r="G165" t="s">
        <v>316</v>
      </c>
    </row>
    <row r="166" spans="1:7" x14ac:dyDescent="0.3">
      <c r="A166">
        <v>4</v>
      </c>
      <c r="B166" s="7">
        <v>43783</v>
      </c>
      <c r="C166" t="s">
        <v>345</v>
      </c>
      <c r="D166" t="s">
        <v>72</v>
      </c>
      <c r="E166" t="s">
        <v>346</v>
      </c>
      <c r="F166" t="s">
        <v>52</v>
      </c>
      <c r="G166" t="s">
        <v>352</v>
      </c>
    </row>
    <row r="167" spans="1:7" x14ac:dyDescent="0.3">
      <c r="A167">
        <v>4</v>
      </c>
      <c r="B167" s="7">
        <v>43783</v>
      </c>
      <c r="C167" t="s">
        <v>362</v>
      </c>
      <c r="D167" t="s">
        <v>90</v>
      </c>
      <c r="E167" t="s">
        <v>350</v>
      </c>
      <c r="F167" t="s">
        <v>50</v>
      </c>
      <c r="G167" t="s">
        <v>328</v>
      </c>
    </row>
    <row r="168" spans="1:7" x14ac:dyDescent="0.3">
      <c r="A168">
        <v>4</v>
      </c>
      <c r="B168" s="7">
        <v>43784</v>
      </c>
      <c r="C168" t="s">
        <v>318</v>
      </c>
      <c r="D168" t="s">
        <v>100</v>
      </c>
      <c r="E168" t="s">
        <v>319</v>
      </c>
      <c r="F168" t="s">
        <v>56</v>
      </c>
      <c r="G168" t="s">
        <v>323</v>
      </c>
    </row>
    <row r="169" spans="1:7" x14ac:dyDescent="0.3">
      <c r="A169">
        <v>4</v>
      </c>
      <c r="B169" s="7">
        <v>43784</v>
      </c>
      <c r="C169" t="s">
        <v>324</v>
      </c>
      <c r="D169" t="s">
        <v>81</v>
      </c>
      <c r="E169" t="s">
        <v>325</v>
      </c>
      <c r="F169" t="s">
        <v>118</v>
      </c>
      <c r="G169" t="s">
        <v>340</v>
      </c>
    </row>
    <row r="170" spans="1:7" x14ac:dyDescent="0.3">
      <c r="A170">
        <v>4</v>
      </c>
      <c r="B170" s="7">
        <v>43784</v>
      </c>
      <c r="C170" t="s">
        <v>353</v>
      </c>
      <c r="D170" t="s">
        <v>33</v>
      </c>
      <c r="E170" t="s">
        <v>354</v>
      </c>
      <c r="F170" t="s">
        <v>78</v>
      </c>
      <c r="G170" t="s">
        <v>322</v>
      </c>
    </row>
    <row r="171" spans="1:7" x14ac:dyDescent="0.3">
      <c r="A171">
        <v>4</v>
      </c>
      <c r="B171" s="7">
        <v>43784</v>
      </c>
      <c r="C171" t="s">
        <v>359</v>
      </c>
      <c r="D171" t="s">
        <v>160</v>
      </c>
      <c r="E171" t="s">
        <v>332</v>
      </c>
      <c r="F171" t="s">
        <v>84</v>
      </c>
      <c r="G171" t="s">
        <v>343</v>
      </c>
    </row>
    <row r="172" spans="1:7" x14ac:dyDescent="0.3">
      <c r="A172">
        <v>4</v>
      </c>
      <c r="B172" s="7">
        <v>43784</v>
      </c>
      <c r="C172" t="s">
        <v>369</v>
      </c>
      <c r="D172" t="s">
        <v>44</v>
      </c>
      <c r="E172" t="s">
        <v>329</v>
      </c>
      <c r="F172" t="s">
        <v>66</v>
      </c>
      <c r="G172" t="s">
        <v>338</v>
      </c>
    </row>
    <row r="173" spans="1:7" x14ac:dyDescent="0.3">
      <c r="A173">
        <v>4</v>
      </c>
      <c r="B173" s="7">
        <v>43784</v>
      </c>
      <c r="C173" t="s">
        <v>361</v>
      </c>
      <c r="D173" t="s">
        <v>98</v>
      </c>
      <c r="E173" t="s">
        <v>344</v>
      </c>
      <c r="F173" t="s">
        <v>58</v>
      </c>
      <c r="G173" t="s">
        <v>334</v>
      </c>
    </row>
    <row r="174" spans="1:7" x14ac:dyDescent="0.3">
      <c r="A174">
        <v>4</v>
      </c>
      <c r="B174" s="7">
        <v>43784</v>
      </c>
      <c r="C174" t="s">
        <v>356</v>
      </c>
      <c r="D174" t="s">
        <v>60</v>
      </c>
      <c r="E174" t="s">
        <v>357</v>
      </c>
      <c r="F174" t="s">
        <v>48</v>
      </c>
      <c r="G174" t="s">
        <v>335</v>
      </c>
    </row>
    <row r="175" spans="1:7" x14ac:dyDescent="0.3">
      <c r="A175">
        <v>4</v>
      </c>
      <c r="B175" s="7">
        <v>43784</v>
      </c>
      <c r="C175" t="s">
        <v>315</v>
      </c>
      <c r="D175" t="s">
        <v>42</v>
      </c>
      <c r="E175" t="s">
        <v>317</v>
      </c>
      <c r="F175" t="s">
        <v>124</v>
      </c>
      <c r="G175" t="s">
        <v>347</v>
      </c>
    </row>
    <row r="176" spans="1:7" x14ac:dyDescent="0.3">
      <c r="A176">
        <v>4</v>
      </c>
      <c r="B176" s="7">
        <v>43785</v>
      </c>
      <c r="C176" t="s">
        <v>368</v>
      </c>
      <c r="D176" t="s">
        <v>92</v>
      </c>
      <c r="E176" t="s">
        <v>320</v>
      </c>
      <c r="F176" t="s">
        <v>50</v>
      </c>
      <c r="G176" t="s">
        <v>328</v>
      </c>
    </row>
    <row r="177" spans="1:7" x14ac:dyDescent="0.3">
      <c r="A177">
        <v>4</v>
      </c>
      <c r="B177" s="7">
        <v>43785</v>
      </c>
      <c r="C177" t="s">
        <v>321</v>
      </c>
      <c r="D177" t="s">
        <v>78</v>
      </c>
      <c r="E177" t="s">
        <v>322</v>
      </c>
      <c r="F177" t="s">
        <v>74</v>
      </c>
      <c r="G177" t="s">
        <v>355</v>
      </c>
    </row>
    <row r="178" spans="1:7" x14ac:dyDescent="0.3">
      <c r="A178">
        <v>4</v>
      </c>
      <c r="B178" s="7">
        <v>43785</v>
      </c>
      <c r="C178" t="s">
        <v>366</v>
      </c>
      <c r="D178" t="s">
        <v>111</v>
      </c>
      <c r="E178" t="s">
        <v>341</v>
      </c>
      <c r="F178" t="s">
        <v>100</v>
      </c>
      <c r="G178" t="s">
        <v>319</v>
      </c>
    </row>
    <row r="179" spans="1:7" x14ac:dyDescent="0.3">
      <c r="A179">
        <v>4</v>
      </c>
      <c r="B179" s="7">
        <v>43785</v>
      </c>
      <c r="C179" t="s">
        <v>330</v>
      </c>
      <c r="D179" t="s">
        <v>54</v>
      </c>
      <c r="E179" t="s">
        <v>331</v>
      </c>
      <c r="F179" t="s">
        <v>76</v>
      </c>
      <c r="G179" t="s">
        <v>314</v>
      </c>
    </row>
    <row r="180" spans="1:7" x14ac:dyDescent="0.3">
      <c r="A180">
        <v>4</v>
      </c>
      <c r="B180" s="7">
        <v>43785</v>
      </c>
      <c r="C180" t="s">
        <v>369</v>
      </c>
      <c r="D180" t="s">
        <v>44</v>
      </c>
      <c r="E180" t="s">
        <v>329</v>
      </c>
      <c r="F180" t="s">
        <v>33</v>
      </c>
      <c r="G180" t="s">
        <v>354</v>
      </c>
    </row>
    <row r="181" spans="1:7" x14ac:dyDescent="0.3">
      <c r="A181">
        <v>4</v>
      </c>
      <c r="B181" s="7">
        <v>43785</v>
      </c>
      <c r="C181" t="s">
        <v>336</v>
      </c>
      <c r="D181" t="s">
        <v>39</v>
      </c>
      <c r="E181" t="s">
        <v>337</v>
      </c>
      <c r="F181" t="s">
        <v>64</v>
      </c>
      <c r="G181" t="s">
        <v>313</v>
      </c>
    </row>
    <row r="182" spans="1:7" x14ac:dyDescent="0.3">
      <c r="A182">
        <v>4</v>
      </c>
      <c r="B182" s="7">
        <v>43785</v>
      </c>
      <c r="C182" t="s">
        <v>339</v>
      </c>
      <c r="D182" t="s">
        <v>118</v>
      </c>
      <c r="E182" t="s">
        <v>340</v>
      </c>
      <c r="F182" t="s">
        <v>37</v>
      </c>
      <c r="G182" t="s">
        <v>349</v>
      </c>
    </row>
    <row r="183" spans="1:7" x14ac:dyDescent="0.3">
      <c r="A183">
        <v>4</v>
      </c>
      <c r="B183" s="7">
        <v>43785</v>
      </c>
      <c r="C183" t="s">
        <v>315</v>
      </c>
      <c r="D183" t="s">
        <v>35</v>
      </c>
      <c r="E183" t="s">
        <v>316</v>
      </c>
      <c r="F183" t="s">
        <v>52</v>
      </c>
      <c r="G183" t="s">
        <v>352</v>
      </c>
    </row>
    <row r="184" spans="1:7" x14ac:dyDescent="0.3">
      <c r="A184">
        <v>4</v>
      </c>
      <c r="B184" s="7">
        <v>43786</v>
      </c>
      <c r="C184" t="s">
        <v>367</v>
      </c>
      <c r="D184" t="s">
        <v>68</v>
      </c>
      <c r="E184" t="s">
        <v>326</v>
      </c>
      <c r="F184" t="s">
        <v>58</v>
      </c>
      <c r="G184" t="s">
        <v>334</v>
      </c>
    </row>
    <row r="185" spans="1:7" x14ac:dyDescent="0.3">
      <c r="A185">
        <v>4</v>
      </c>
      <c r="B185" s="7">
        <v>43786</v>
      </c>
      <c r="C185" t="s">
        <v>363</v>
      </c>
      <c r="D185" t="s">
        <v>124</v>
      </c>
      <c r="E185" t="s">
        <v>347</v>
      </c>
      <c r="F185" t="s">
        <v>48</v>
      </c>
      <c r="G185" t="s">
        <v>335</v>
      </c>
    </row>
    <row r="186" spans="1:7" x14ac:dyDescent="0.3">
      <c r="A186">
        <v>4</v>
      </c>
      <c r="B186" s="7">
        <v>43786</v>
      </c>
      <c r="C186" t="s">
        <v>324</v>
      </c>
      <c r="D186" t="s">
        <v>81</v>
      </c>
      <c r="E186" t="s">
        <v>325</v>
      </c>
      <c r="F186" t="s">
        <v>66</v>
      </c>
      <c r="G186" t="s">
        <v>338</v>
      </c>
    </row>
    <row r="187" spans="1:7" x14ac:dyDescent="0.3">
      <c r="A187">
        <v>4</v>
      </c>
      <c r="B187" s="7">
        <v>43786</v>
      </c>
      <c r="C187" t="s">
        <v>359</v>
      </c>
      <c r="D187" t="s">
        <v>160</v>
      </c>
      <c r="E187" t="s">
        <v>332</v>
      </c>
      <c r="F187" t="s">
        <v>90</v>
      </c>
      <c r="G187" t="s">
        <v>350</v>
      </c>
    </row>
    <row r="188" spans="1:7" x14ac:dyDescent="0.3">
      <c r="A188">
        <v>4</v>
      </c>
      <c r="B188" s="7">
        <v>43786</v>
      </c>
      <c r="C188" t="s">
        <v>360</v>
      </c>
      <c r="D188" t="s">
        <v>76</v>
      </c>
      <c r="E188" t="s">
        <v>314</v>
      </c>
      <c r="F188" t="s">
        <v>60</v>
      </c>
      <c r="G188" t="s">
        <v>357</v>
      </c>
    </row>
    <row r="189" spans="1:7" x14ac:dyDescent="0.3">
      <c r="A189">
        <v>4</v>
      </c>
      <c r="B189" s="7">
        <v>43786</v>
      </c>
      <c r="C189" t="s">
        <v>315</v>
      </c>
      <c r="D189" t="s">
        <v>42</v>
      </c>
      <c r="E189" t="s">
        <v>317</v>
      </c>
      <c r="F189" t="s">
        <v>52</v>
      </c>
      <c r="G189" t="s">
        <v>352</v>
      </c>
    </row>
    <row r="190" spans="1:7" x14ac:dyDescent="0.3">
      <c r="A190">
        <v>4</v>
      </c>
      <c r="B190" s="7">
        <v>43787</v>
      </c>
      <c r="C190" t="s">
        <v>366</v>
      </c>
      <c r="D190" t="s">
        <v>111</v>
      </c>
      <c r="E190" t="s">
        <v>341</v>
      </c>
      <c r="F190" t="s">
        <v>68</v>
      </c>
      <c r="G190" t="s">
        <v>326</v>
      </c>
    </row>
    <row r="191" spans="1:7" x14ac:dyDescent="0.3">
      <c r="A191">
        <v>4</v>
      </c>
      <c r="B191" s="7">
        <v>43787</v>
      </c>
      <c r="C191" t="s">
        <v>327</v>
      </c>
      <c r="D191" t="s">
        <v>50</v>
      </c>
      <c r="E191" t="s">
        <v>328</v>
      </c>
      <c r="F191" t="s">
        <v>78</v>
      </c>
      <c r="G191" t="s">
        <v>322</v>
      </c>
    </row>
    <row r="192" spans="1:7" x14ac:dyDescent="0.3">
      <c r="A192">
        <v>4</v>
      </c>
      <c r="B192" s="7">
        <v>43787</v>
      </c>
      <c r="C192" t="s">
        <v>312</v>
      </c>
      <c r="D192" t="s">
        <v>64</v>
      </c>
      <c r="E192" t="s">
        <v>313</v>
      </c>
      <c r="F192" t="s">
        <v>100</v>
      </c>
      <c r="G192" t="s">
        <v>319</v>
      </c>
    </row>
    <row r="193" spans="1:7" x14ac:dyDescent="0.3">
      <c r="A193">
        <v>4</v>
      </c>
      <c r="B193" s="7">
        <v>43787</v>
      </c>
      <c r="C193" t="s">
        <v>368</v>
      </c>
      <c r="D193" t="s">
        <v>92</v>
      </c>
      <c r="E193" t="s">
        <v>320</v>
      </c>
      <c r="F193" t="s">
        <v>74</v>
      </c>
      <c r="G193" t="s">
        <v>355</v>
      </c>
    </row>
    <row r="194" spans="1:7" x14ac:dyDescent="0.3">
      <c r="A194">
        <v>4</v>
      </c>
      <c r="B194" s="7">
        <v>43787</v>
      </c>
      <c r="C194" t="s">
        <v>353</v>
      </c>
      <c r="D194" t="s">
        <v>33</v>
      </c>
      <c r="E194" t="s">
        <v>354</v>
      </c>
      <c r="F194" t="s">
        <v>37</v>
      </c>
      <c r="G194" t="s">
        <v>349</v>
      </c>
    </row>
    <row r="195" spans="1:7" x14ac:dyDescent="0.3">
      <c r="A195">
        <v>4</v>
      </c>
      <c r="B195" s="7">
        <v>43787</v>
      </c>
      <c r="C195" t="s">
        <v>336</v>
      </c>
      <c r="D195" t="s">
        <v>39</v>
      </c>
      <c r="E195" t="s">
        <v>337</v>
      </c>
      <c r="F195" t="s">
        <v>118</v>
      </c>
      <c r="G195" t="s">
        <v>340</v>
      </c>
    </row>
    <row r="196" spans="1:7" x14ac:dyDescent="0.3">
      <c r="A196">
        <v>4</v>
      </c>
      <c r="B196" s="7">
        <v>43787</v>
      </c>
      <c r="C196" t="s">
        <v>345</v>
      </c>
      <c r="D196" t="s">
        <v>72</v>
      </c>
      <c r="E196" t="s">
        <v>346</v>
      </c>
      <c r="F196" t="s">
        <v>48</v>
      </c>
      <c r="G196" t="s">
        <v>335</v>
      </c>
    </row>
    <row r="197" spans="1:7" x14ac:dyDescent="0.3">
      <c r="A197">
        <v>4</v>
      </c>
      <c r="B197" s="7">
        <v>43787</v>
      </c>
      <c r="C197" t="s">
        <v>342</v>
      </c>
      <c r="D197" t="s">
        <v>84</v>
      </c>
      <c r="E197" t="s">
        <v>343</v>
      </c>
      <c r="F197" t="s">
        <v>44</v>
      </c>
      <c r="G197" t="s">
        <v>329</v>
      </c>
    </row>
    <row r="198" spans="1:7" x14ac:dyDescent="0.3">
      <c r="A198">
        <v>4</v>
      </c>
      <c r="B198" s="7">
        <v>43787</v>
      </c>
      <c r="C198" t="s">
        <v>315</v>
      </c>
      <c r="D198" t="s">
        <v>35</v>
      </c>
      <c r="E198" t="s">
        <v>316</v>
      </c>
      <c r="F198" t="s">
        <v>98</v>
      </c>
      <c r="G198" t="s">
        <v>344</v>
      </c>
    </row>
    <row r="199" spans="1:7" x14ac:dyDescent="0.3">
      <c r="A199">
        <v>4</v>
      </c>
      <c r="B199" s="7">
        <v>43788</v>
      </c>
      <c r="C199" t="s">
        <v>359</v>
      </c>
      <c r="D199" t="s">
        <v>160</v>
      </c>
      <c r="E199" t="s">
        <v>332</v>
      </c>
      <c r="F199" t="s">
        <v>60</v>
      </c>
      <c r="G199" t="s">
        <v>357</v>
      </c>
    </row>
    <row r="200" spans="1:7" x14ac:dyDescent="0.3">
      <c r="A200">
        <v>4</v>
      </c>
      <c r="B200" s="7">
        <v>43788</v>
      </c>
      <c r="C200" t="s">
        <v>360</v>
      </c>
      <c r="D200" t="s">
        <v>76</v>
      </c>
      <c r="E200" t="s">
        <v>314</v>
      </c>
      <c r="F200" t="s">
        <v>37</v>
      </c>
      <c r="G200" t="s">
        <v>349</v>
      </c>
    </row>
    <row r="201" spans="1:7" x14ac:dyDescent="0.3">
      <c r="A201">
        <v>4</v>
      </c>
      <c r="B201" s="7">
        <v>43788</v>
      </c>
      <c r="C201" t="s">
        <v>363</v>
      </c>
      <c r="D201" t="s">
        <v>124</v>
      </c>
      <c r="E201" t="s">
        <v>347</v>
      </c>
      <c r="F201" t="s">
        <v>72</v>
      </c>
      <c r="G201" t="s">
        <v>346</v>
      </c>
    </row>
    <row r="202" spans="1:7" x14ac:dyDescent="0.3">
      <c r="A202">
        <v>4</v>
      </c>
      <c r="B202" s="7">
        <v>43788</v>
      </c>
      <c r="C202" t="s">
        <v>315</v>
      </c>
      <c r="D202" t="s">
        <v>42</v>
      </c>
      <c r="E202" t="s">
        <v>317</v>
      </c>
      <c r="F202" t="s">
        <v>98</v>
      </c>
      <c r="G202" t="s">
        <v>344</v>
      </c>
    </row>
    <row r="203" spans="1:7" x14ac:dyDescent="0.3">
      <c r="A203">
        <v>4</v>
      </c>
      <c r="B203" s="7">
        <v>43789</v>
      </c>
      <c r="C203" t="s">
        <v>333</v>
      </c>
      <c r="D203" t="s">
        <v>58</v>
      </c>
      <c r="E203" t="s">
        <v>334</v>
      </c>
      <c r="F203" t="s">
        <v>111</v>
      </c>
      <c r="G203" t="s">
        <v>341</v>
      </c>
    </row>
    <row r="204" spans="1:7" x14ac:dyDescent="0.3">
      <c r="A204">
        <v>4</v>
      </c>
      <c r="B204" s="7">
        <v>43789</v>
      </c>
      <c r="C204" t="s">
        <v>370</v>
      </c>
      <c r="D204" t="s">
        <v>66</v>
      </c>
      <c r="E204" t="s">
        <v>338</v>
      </c>
      <c r="F204" t="s">
        <v>118</v>
      </c>
      <c r="G204" t="s">
        <v>340</v>
      </c>
    </row>
    <row r="205" spans="1:7" x14ac:dyDescent="0.3">
      <c r="A205">
        <v>4</v>
      </c>
      <c r="B205" s="7">
        <v>43789</v>
      </c>
      <c r="C205" t="s">
        <v>365</v>
      </c>
      <c r="D205" t="s">
        <v>52</v>
      </c>
      <c r="E205" t="s">
        <v>352</v>
      </c>
      <c r="F205" t="s">
        <v>74</v>
      </c>
      <c r="G205" t="s">
        <v>355</v>
      </c>
    </row>
    <row r="206" spans="1:7" x14ac:dyDescent="0.3">
      <c r="A206">
        <v>4</v>
      </c>
      <c r="B206" s="7">
        <v>43789</v>
      </c>
      <c r="C206" t="s">
        <v>327</v>
      </c>
      <c r="D206" t="s">
        <v>50</v>
      </c>
      <c r="E206" t="s">
        <v>328</v>
      </c>
      <c r="F206" t="s">
        <v>100</v>
      </c>
      <c r="G206" t="s">
        <v>319</v>
      </c>
    </row>
    <row r="207" spans="1:7" x14ac:dyDescent="0.3">
      <c r="A207">
        <v>4</v>
      </c>
      <c r="B207" s="7">
        <v>43789</v>
      </c>
      <c r="C207" t="s">
        <v>330</v>
      </c>
      <c r="D207" t="s">
        <v>54</v>
      </c>
      <c r="E207" t="s">
        <v>331</v>
      </c>
      <c r="F207" t="s">
        <v>68</v>
      </c>
      <c r="G207" t="s">
        <v>326</v>
      </c>
    </row>
    <row r="208" spans="1:7" x14ac:dyDescent="0.3">
      <c r="A208">
        <v>4</v>
      </c>
      <c r="B208" s="7">
        <v>43789</v>
      </c>
      <c r="C208" t="s">
        <v>312</v>
      </c>
      <c r="D208" t="s">
        <v>64</v>
      </c>
      <c r="E208" t="s">
        <v>313</v>
      </c>
      <c r="F208" t="s">
        <v>81</v>
      </c>
      <c r="G208" t="s">
        <v>325</v>
      </c>
    </row>
    <row r="209" spans="1:7" x14ac:dyDescent="0.3">
      <c r="A209">
        <v>4</v>
      </c>
      <c r="B209" s="7">
        <v>43789</v>
      </c>
      <c r="C209" t="s">
        <v>336</v>
      </c>
      <c r="D209" t="s">
        <v>39</v>
      </c>
      <c r="E209" t="s">
        <v>337</v>
      </c>
      <c r="F209" t="s">
        <v>60</v>
      </c>
      <c r="G209" t="s">
        <v>357</v>
      </c>
    </row>
    <row r="210" spans="1:7" x14ac:dyDescent="0.3">
      <c r="A210">
        <v>4</v>
      </c>
      <c r="B210" s="7">
        <v>43789</v>
      </c>
      <c r="C210" t="s">
        <v>368</v>
      </c>
      <c r="D210" t="s">
        <v>92</v>
      </c>
      <c r="E210" t="s">
        <v>320</v>
      </c>
      <c r="F210" t="s">
        <v>56</v>
      </c>
      <c r="G210" t="s">
        <v>323</v>
      </c>
    </row>
    <row r="211" spans="1:7" x14ac:dyDescent="0.3">
      <c r="A211">
        <v>4</v>
      </c>
      <c r="B211" s="7">
        <v>43789</v>
      </c>
      <c r="C211" t="s">
        <v>369</v>
      </c>
      <c r="D211" t="s">
        <v>44</v>
      </c>
      <c r="E211" t="s">
        <v>329</v>
      </c>
      <c r="F211" t="s">
        <v>84</v>
      </c>
      <c r="G211" t="s">
        <v>343</v>
      </c>
    </row>
    <row r="212" spans="1:7" x14ac:dyDescent="0.3">
      <c r="A212">
        <v>4</v>
      </c>
      <c r="B212" s="7">
        <v>43789</v>
      </c>
      <c r="C212" t="s">
        <v>362</v>
      </c>
      <c r="D212" t="s">
        <v>90</v>
      </c>
      <c r="E212" t="s">
        <v>350</v>
      </c>
      <c r="F212" t="s">
        <v>33</v>
      </c>
      <c r="G212" t="s">
        <v>354</v>
      </c>
    </row>
    <row r="213" spans="1:7" x14ac:dyDescent="0.3">
      <c r="A213">
        <v>4</v>
      </c>
      <c r="B213" s="7">
        <v>43789</v>
      </c>
      <c r="C213" t="s">
        <v>315</v>
      </c>
      <c r="D213" t="s">
        <v>35</v>
      </c>
      <c r="E213" t="s">
        <v>316</v>
      </c>
      <c r="F213" t="s">
        <v>48</v>
      </c>
      <c r="G213" t="s">
        <v>335</v>
      </c>
    </row>
    <row r="214" spans="1:7" x14ac:dyDescent="0.3">
      <c r="A214">
        <v>5</v>
      </c>
      <c r="B214" s="7">
        <v>43790</v>
      </c>
      <c r="C214" t="s">
        <v>364</v>
      </c>
      <c r="D214" t="s">
        <v>74</v>
      </c>
      <c r="E214" t="s">
        <v>355</v>
      </c>
      <c r="F214" t="s">
        <v>37</v>
      </c>
      <c r="G214" t="s">
        <v>349</v>
      </c>
    </row>
    <row r="215" spans="1:7" x14ac:dyDescent="0.3">
      <c r="A215">
        <v>5</v>
      </c>
      <c r="B215" s="7">
        <v>43790</v>
      </c>
      <c r="C215" t="s">
        <v>345</v>
      </c>
      <c r="D215" t="s">
        <v>72</v>
      </c>
      <c r="E215" t="s">
        <v>346</v>
      </c>
      <c r="F215" t="s">
        <v>76</v>
      </c>
      <c r="G215" t="s">
        <v>314</v>
      </c>
    </row>
    <row r="216" spans="1:7" x14ac:dyDescent="0.3">
      <c r="A216">
        <v>5</v>
      </c>
      <c r="B216" s="7">
        <v>43791</v>
      </c>
      <c r="C216" t="s">
        <v>351</v>
      </c>
      <c r="D216" t="s">
        <v>56</v>
      </c>
      <c r="E216" t="s">
        <v>323</v>
      </c>
      <c r="F216" t="s">
        <v>52</v>
      </c>
      <c r="G216" t="s">
        <v>352</v>
      </c>
    </row>
    <row r="217" spans="1:7" x14ac:dyDescent="0.3">
      <c r="A217">
        <v>5</v>
      </c>
      <c r="B217" s="7">
        <v>43791</v>
      </c>
      <c r="C217" t="s">
        <v>370</v>
      </c>
      <c r="D217" t="s">
        <v>66</v>
      </c>
      <c r="E217" t="s">
        <v>338</v>
      </c>
      <c r="F217" t="s">
        <v>100</v>
      </c>
      <c r="G217" t="s">
        <v>319</v>
      </c>
    </row>
    <row r="218" spans="1:7" x14ac:dyDescent="0.3">
      <c r="A218">
        <v>5</v>
      </c>
      <c r="B218" s="7">
        <v>43791</v>
      </c>
      <c r="C218" t="s">
        <v>327</v>
      </c>
      <c r="D218" t="s">
        <v>50</v>
      </c>
      <c r="E218" t="s">
        <v>328</v>
      </c>
      <c r="F218" t="s">
        <v>124</v>
      </c>
      <c r="G218" t="s">
        <v>347</v>
      </c>
    </row>
    <row r="219" spans="1:7" x14ac:dyDescent="0.3">
      <c r="A219">
        <v>5</v>
      </c>
      <c r="B219" s="7">
        <v>43791</v>
      </c>
      <c r="C219" t="s">
        <v>333</v>
      </c>
      <c r="D219" t="s">
        <v>58</v>
      </c>
      <c r="E219" t="s">
        <v>334</v>
      </c>
      <c r="F219" t="s">
        <v>118</v>
      </c>
      <c r="G219" t="s">
        <v>340</v>
      </c>
    </row>
    <row r="220" spans="1:7" x14ac:dyDescent="0.3">
      <c r="A220">
        <v>5</v>
      </c>
      <c r="B220" s="7">
        <v>43791</v>
      </c>
      <c r="C220" t="s">
        <v>368</v>
      </c>
      <c r="D220" t="s">
        <v>92</v>
      </c>
      <c r="E220" t="s">
        <v>320</v>
      </c>
      <c r="F220" t="s">
        <v>54</v>
      </c>
      <c r="G220" t="s">
        <v>331</v>
      </c>
    </row>
    <row r="221" spans="1:7" x14ac:dyDescent="0.3">
      <c r="A221">
        <v>5</v>
      </c>
      <c r="B221" s="7">
        <v>43791</v>
      </c>
      <c r="C221" t="s">
        <v>361</v>
      </c>
      <c r="D221" t="s">
        <v>98</v>
      </c>
      <c r="E221" t="s">
        <v>344</v>
      </c>
      <c r="F221" t="s">
        <v>42</v>
      </c>
      <c r="G221" t="s">
        <v>317</v>
      </c>
    </row>
    <row r="222" spans="1:7" x14ac:dyDescent="0.3">
      <c r="A222">
        <v>5</v>
      </c>
      <c r="B222" s="7">
        <v>43791</v>
      </c>
      <c r="C222" t="s">
        <v>336</v>
      </c>
      <c r="D222" t="s">
        <v>39</v>
      </c>
      <c r="E222" t="s">
        <v>337</v>
      </c>
      <c r="F222" t="s">
        <v>68</v>
      </c>
      <c r="G222" t="s">
        <v>326</v>
      </c>
    </row>
    <row r="223" spans="1:7" x14ac:dyDescent="0.3">
      <c r="A223">
        <v>5</v>
      </c>
      <c r="B223" s="7">
        <v>43791</v>
      </c>
      <c r="C223" t="s">
        <v>362</v>
      </c>
      <c r="D223" t="s">
        <v>90</v>
      </c>
      <c r="E223" t="s">
        <v>350</v>
      </c>
      <c r="F223" t="s">
        <v>48</v>
      </c>
      <c r="G223" t="s">
        <v>335</v>
      </c>
    </row>
    <row r="224" spans="1:7" x14ac:dyDescent="0.3">
      <c r="A224">
        <v>5</v>
      </c>
      <c r="B224" s="7">
        <v>43791</v>
      </c>
      <c r="C224" t="s">
        <v>342</v>
      </c>
      <c r="D224" t="s">
        <v>84</v>
      </c>
      <c r="E224" t="s">
        <v>343</v>
      </c>
      <c r="F224" t="s">
        <v>60</v>
      </c>
      <c r="G224" t="s">
        <v>357</v>
      </c>
    </row>
    <row r="225" spans="1:7" x14ac:dyDescent="0.3">
      <c r="A225">
        <v>5</v>
      </c>
      <c r="B225" s="7">
        <v>43791</v>
      </c>
      <c r="C225" t="s">
        <v>315</v>
      </c>
      <c r="D225" t="s">
        <v>35</v>
      </c>
      <c r="E225" t="s">
        <v>316</v>
      </c>
      <c r="F225" t="s">
        <v>33</v>
      </c>
      <c r="G225" t="s">
        <v>354</v>
      </c>
    </row>
    <row r="226" spans="1:7" x14ac:dyDescent="0.3">
      <c r="A226">
        <v>5</v>
      </c>
      <c r="B226" s="7">
        <v>43792</v>
      </c>
      <c r="C226" t="s">
        <v>369</v>
      </c>
      <c r="D226" t="s">
        <v>44</v>
      </c>
      <c r="E226" t="s">
        <v>329</v>
      </c>
      <c r="F226" t="s">
        <v>72</v>
      </c>
      <c r="G226" t="s">
        <v>346</v>
      </c>
    </row>
    <row r="227" spans="1:7" x14ac:dyDescent="0.3">
      <c r="A227">
        <v>5</v>
      </c>
      <c r="B227" s="7">
        <v>43792</v>
      </c>
      <c r="C227" t="s">
        <v>318</v>
      </c>
      <c r="D227" t="s">
        <v>100</v>
      </c>
      <c r="E227" t="s">
        <v>319</v>
      </c>
      <c r="F227" t="s">
        <v>92</v>
      </c>
      <c r="G227" t="s">
        <v>320</v>
      </c>
    </row>
    <row r="228" spans="1:7" x14ac:dyDescent="0.3">
      <c r="A228">
        <v>5</v>
      </c>
      <c r="B228" s="7">
        <v>43792</v>
      </c>
      <c r="C228" t="s">
        <v>321</v>
      </c>
      <c r="D228" t="s">
        <v>78</v>
      </c>
      <c r="E228" t="s">
        <v>322</v>
      </c>
      <c r="F228" t="s">
        <v>81</v>
      </c>
      <c r="G228" t="s">
        <v>325</v>
      </c>
    </row>
    <row r="229" spans="1:7" x14ac:dyDescent="0.3">
      <c r="A229">
        <v>5</v>
      </c>
      <c r="B229" s="7">
        <v>43792</v>
      </c>
      <c r="C229" t="s">
        <v>365</v>
      </c>
      <c r="D229" t="s">
        <v>52</v>
      </c>
      <c r="E229" t="s">
        <v>352</v>
      </c>
      <c r="F229" t="s">
        <v>64</v>
      </c>
      <c r="G229" t="s">
        <v>313</v>
      </c>
    </row>
    <row r="230" spans="1:7" x14ac:dyDescent="0.3">
      <c r="A230">
        <v>5</v>
      </c>
      <c r="B230" s="7">
        <v>43792</v>
      </c>
      <c r="C230" t="s">
        <v>366</v>
      </c>
      <c r="D230" t="s">
        <v>111</v>
      </c>
      <c r="E230" t="s">
        <v>341</v>
      </c>
      <c r="F230" t="s">
        <v>118</v>
      </c>
      <c r="G230" t="s">
        <v>340</v>
      </c>
    </row>
    <row r="231" spans="1:7" x14ac:dyDescent="0.3">
      <c r="A231">
        <v>5</v>
      </c>
      <c r="B231" s="7">
        <v>43792</v>
      </c>
      <c r="C231" t="s">
        <v>333</v>
      </c>
      <c r="D231" t="s">
        <v>58</v>
      </c>
      <c r="E231" t="s">
        <v>334</v>
      </c>
      <c r="F231" t="s">
        <v>54</v>
      </c>
      <c r="G231" t="s">
        <v>331</v>
      </c>
    </row>
    <row r="232" spans="1:7" x14ac:dyDescent="0.3">
      <c r="A232">
        <v>5</v>
      </c>
      <c r="B232" s="7">
        <v>43792</v>
      </c>
      <c r="C232" t="s">
        <v>367</v>
      </c>
      <c r="D232" t="s">
        <v>68</v>
      </c>
      <c r="E232" t="s">
        <v>326</v>
      </c>
      <c r="F232" t="s">
        <v>37</v>
      </c>
      <c r="G232" t="s">
        <v>349</v>
      </c>
    </row>
    <row r="233" spans="1:7" x14ac:dyDescent="0.3">
      <c r="A233">
        <v>5</v>
      </c>
      <c r="B233" s="7">
        <v>43792</v>
      </c>
      <c r="C233" t="s">
        <v>359</v>
      </c>
      <c r="D233" t="s">
        <v>160</v>
      </c>
      <c r="E233" t="s">
        <v>332</v>
      </c>
      <c r="F233" t="s">
        <v>42</v>
      </c>
      <c r="G233" t="s">
        <v>317</v>
      </c>
    </row>
    <row r="234" spans="1:7" x14ac:dyDescent="0.3">
      <c r="A234">
        <v>5</v>
      </c>
      <c r="B234" s="7">
        <v>43792</v>
      </c>
      <c r="C234" t="s">
        <v>364</v>
      </c>
      <c r="D234" t="s">
        <v>74</v>
      </c>
      <c r="E234" t="s">
        <v>355</v>
      </c>
      <c r="F234" t="s">
        <v>56</v>
      </c>
      <c r="G234" t="s">
        <v>323</v>
      </c>
    </row>
    <row r="235" spans="1:7" x14ac:dyDescent="0.3">
      <c r="A235">
        <v>5</v>
      </c>
      <c r="B235" s="7">
        <v>43792</v>
      </c>
      <c r="C235" t="s">
        <v>342</v>
      </c>
      <c r="D235" t="s">
        <v>84</v>
      </c>
      <c r="E235" t="s">
        <v>343</v>
      </c>
      <c r="F235" t="s">
        <v>76</v>
      </c>
      <c r="G235" t="s">
        <v>314</v>
      </c>
    </row>
    <row r="236" spans="1:7" x14ac:dyDescent="0.3">
      <c r="A236">
        <v>5</v>
      </c>
      <c r="B236" s="7">
        <v>43793</v>
      </c>
      <c r="C236" t="s">
        <v>353</v>
      </c>
      <c r="D236" t="s">
        <v>33</v>
      </c>
      <c r="E236" t="s">
        <v>354</v>
      </c>
      <c r="F236" t="s">
        <v>39</v>
      </c>
      <c r="G236" t="s">
        <v>337</v>
      </c>
    </row>
    <row r="237" spans="1:7" x14ac:dyDescent="0.3">
      <c r="A237">
        <v>5</v>
      </c>
      <c r="B237" s="7">
        <v>43793</v>
      </c>
      <c r="C237" t="s">
        <v>366</v>
      </c>
      <c r="D237" t="s">
        <v>111</v>
      </c>
      <c r="E237" t="s">
        <v>341</v>
      </c>
      <c r="F237" t="s">
        <v>50</v>
      </c>
      <c r="G237" t="s">
        <v>328</v>
      </c>
    </row>
    <row r="238" spans="1:7" x14ac:dyDescent="0.3">
      <c r="A238">
        <v>5</v>
      </c>
      <c r="B238" s="7">
        <v>43793</v>
      </c>
      <c r="C238" t="s">
        <v>370</v>
      </c>
      <c r="D238" t="s">
        <v>66</v>
      </c>
      <c r="E238" t="s">
        <v>338</v>
      </c>
      <c r="F238" t="s">
        <v>124</v>
      </c>
      <c r="G238" t="s">
        <v>347</v>
      </c>
    </row>
    <row r="239" spans="1:7" x14ac:dyDescent="0.3">
      <c r="A239">
        <v>5</v>
      </c>
      <c r="B239" s="7">
        <v>43793</v>
      </c>
      <c r="C239" t="s">
        <v>362</v>
      </c>
      <c r="D239" t="s">
        <v>90</v>
      </c>
      <c r="E239" t="s">
        <v>350</v>
      </c>
      <c r="F239" t="s">
        <v>72</v>
      </c>
      <c r="G239" t="s">
        <v>346</v>
      </c>
    </row>
    <row r="240" spans="1:7" x14ac:dyDescent="0.3">
      <c r="A240">
        <v>5</v>
      </c>
      <c r="B240" s="7">
        <v>43793</v>
      </c>
      <c r="C240" t="s">
        <v>315</v>
      </c>
      <c r="D240" t="s">
        <v>35</v>
      </c>
      <c r="E240" t="s">
        <v>316</v>
      </c>
      <c r="F240" t="s">
        <v>76</v>
      </c>
      <c r="G240" t="s">
        <v>314</v>
      </c>
    </row>
    <row r="241" spans="1:7" x14ac:dyDescent="0.3">
      <c r="A241">
        <v>5</v>
      </c>
      <c r="B241" s="7">
        <v>43794</v>
      </c>
      <c r="C241" t="s">
        <v>367</v>
      </c>
      <c r="D241" t="s">
        <v>68</v>
      </c>
      <c r="E241" t="s">
        <v>326</v>
      </c>
      <c r="F241" t="s">
        <v>50</v>
      </c>
      <c r="G241" t="s">
        <v>328</v>
      </c>
    </row>
    <row r="242" spans="1:7" x14ac:dyDescent="0.3">
      <c r="A242">
        <v>5</v>
      </c>
      <c r="B242" s="7">
        <v>43794</v>
      </c>
      <c r="C242" t="s">
        <v>351</v>
      </c>
      <c r="D242" t="s">
        <v>56</v>
      </c>
      <c r="E242" t="s">
        <v>323</v>
      </c>
      <c r="F242" t="s">
        <v>81</v>
      </c>
      <c r="G242" t="s">
        <v>325</v>
      </c>
    </row>
    <row r="243" spans="1:7" x14ac:dyDescent="0.3">
      <c r="A243">
        <v>5</v>
      </c>
      <c r="B243" s="7">
        <v>43794</v>
      </c>
      <c r="C243" t="s">
        <v>321</v>
      </c>
      <c r="D243" t="s">
        <v>78</v>
      </c>
      <c r="E243" t="s">
        <v>322</v>
      </c>
      <c r="F243" t="s">
        <v>160</v>
      </c>
      <c r="G243" t="s">
        <v>332</v>
      </c>
    </row>
    <row r="244" spans="1:7" x14ac:dyDescent="0.3">
      <c r="A244">
        <v>5</v>
      </c>
      <c r="B244" s="7">
        <v>43794</v>
      </c>
      <c r="C244" t="s">
        <v>365</v>
      </c>
      <c r="D244" t="s">
        <v>52</v>
      </c>
      <c r="E244" t="s">
        <v>352</v>
      </c>
      <c r="F244" t="s">
        <v>44</v>
      </c>
      <c r="G244" t="s">
        <v>329</v>
      </c>
    </row>
    <row r="245" spans="1:7" x14ac:dyDescent="0.3">
      <c r="A245">
        <v>5</v>
      </c>
      <c r="B245" s="7">
        <v>43794</v>
      </c>
      <c r="C245" t="s">
        <v>358</v>
      </c>
      <c r="D245" t="s">
        <v>48</v>
      </c>
      <c r="E245" t="s">
        <v>335</v>
      </c>
      <c r="F245" t="s">
        <v>124</v>
      </c>
      <c r="G245" t="s">
        <v>347</v>
      </c>
    </row>
    <row r="246" spans="1:7" x14ac:dyDescent="0.3">
      <c r="A246">
        <v>5</v>
      </c>
      <c r="B246" s="7">
        <v>43794</v>
      </c>
      <c r="C246" t="s">
        <v>330</v>
      </c>
      <c r="D246" t="s">
        <v>54</v>
      </c>
      <c r="E246" t="s">
        <v>331</v>
      </c>
      <c r="F246" t="s">
        <v>100</v>
      </c>
      <c r="G246" t="s">
        <v>319</v>
      </c>
    </row>
    <row r="247" spans="1:7" x14ac:dyDescent="0.3">
      <c r="A247">
        <v>5</v>
      </c>
      <c r="B247" s="7">
        <v>43794</v>
      </c>
      <c r="C247" t="s">
        <v>312</v>
      </c>
      <c r="D247" t="s">
        <v>64</v>
      </c>
      <c r="E247" t="s">
        <v>313</v>
      </c>
      <c r="F247" t="s">
        <v>58</v>
      </c>
      <c r="G247" t="s">
        <v>334</v>
      </c>
    </row>
    <row r="248" spans="1:7" x14ac:dyDescent="0.3">
      <c r="A248">
        <v>5</v>
      </c>
      <c r="B248" s="7">
        <v>43794</v>
      </c>
      <c r="C248" t="s">
        <v>368</v>
      </c>
      <c r="D248" t="s">
        <v>92</v>
      </c>
      <c r="E248" t="s">
        <v>320</v>
      </c>
      <c r="F248" t="s">
        <v>37</v>
      </c>
      <c r="G248" t="s">
        <v>349</v>
      </c>
    </row>
    <row r="249" spans="1:7" x14ac:dyDescent="0.3">
      <c r="A249">
        <v>5</v>
      </c>
      <c r="B249" s="7">
        <v>43794</v>
      </c>
      <c r="C249" t="s">
        <v>364</v>
      </c>
      <c r="D249" t="s">
        <v>74</v>
      </c>
      <c r="E249" t="s">
        <v>355</v>
      </c>
      <c r="F249" t="s">
        <v>84</v>
      </c>
      <c r="G249" t="s">
        <v>343</v>
      </c>
    </row>
    <row r="250" spans="1:7" x14ac:dyDescent="0.3">
      <c r="A250">
        <v>5</v>
      </c>
      <c r="B250" s="7">
        <v>43794</v>
      </c>
      <c r="C250" t="s">
        <v>339</v>
      </c>
      <c r="D250" t="s">
        <v>118</v>
      </c>
      <c r="E250" t="s">
        <v>340</v>
      </c>
      <c r="F250" t="s">
        <v>42</v>
      </c>
      <c r="G250" t="s">
        <v>317</v>
      </c>
    </row>
    <row r="251" spans="1:7" x14ac:dyDescent="0.3">
      <c r="A251">
        <v>5</v>
      </c>
      <c r="B251" s="7">
        <v>43794</v>
      </c>
      <c r="C251" t="s">
        <v>356</v>
      </c>
      <c r="D251" t="s">
        <v>60</v>
      </c>
      <c r="E251" t="s">
        <v>357</v>
      </c>
      <c r="F251" t="s">
        <v>98</v>
      </c>
      <c r="G251" t="s">
        <v>344</v>
      </c>
    </row>
    <row r="252" spans="1:7" x14ac:dyDescent="0.3">
      <c r="A252">
        <v>5</v>
      </c>
      <c r="B252" s="7">
        <v>43795</v>
      </c>
      <c r="C252" t="s">
        <v>336</v>
      </c>
      <c r="D252" t="s">
        <v>39</v>
      </c>
      <c r="E252" t="s">
        <v>337</v>
      </c>
      <c r="F252" t="s">
        <v>35</v>
      </c>
      <c r="G252" t="s">
        <v>316</v>
      </c>
    </row>
    <row r="253" spans="1:7" x14ac:dyDescent="0.3">
      <c r="A253">
        <v>5</v>
      </c>
      <c r="B253" s="7">
        <v>43795</v>
      </c>
      <c r="C253" t="s">
        <v>362</v>
      </c>
      <c r="D253" t="s">
        <v>90</v>
      </c>
      <c r="E253" t="s">
        <v>350</v>
      </c>
      <c r="F253" t="s">
        <v>66</v>
      </c>
      <c r="G253" t="s">
        <v>338</v>
      </c>
    </row>
    <row r="254" spans="1:7" x14ac:dyDescent="0.3">
      <c r="A254">
        <v>5</v>
      </c>
      <c r="B254" s="7">
        <v>43796</v>
      </c>
      <c r="C254" t="s">
        <v>358</v>
      </c>
      <c r="D254" t="s">
        <v>48</v>
      </c>
      <c r="E254" t="s">
        <v>335</v>
      </c>
      <c r="F254" t="s">
        <v>50</v>
      </c>
      <c r="G254" t="s">
        <v>328</v>
      </c>
    </row>
    <row r="255" spans="1:7" x14ac:dyDescent="0.3">
      <c r="A255">
        <v>5</v>
      </c>
      <c r="B255" s="7">
        <v>43796</v>
      </c>
      <c r="C255" t="s">
        <v>318</v>
      </c>
      <c r="D255" t="s">
        <v>100</v>
      </c>
      <c r="E255" t="s">
        <v>319</v>
      </c>
      <c r="F255" t="s">
        <v>56</v>
      </c>
      <c r="G255" t="s">
        <v>323</v>
      </c>
    </row>
    <row r="256" spans="1:7" x14ac:dyDescent="0.3">
      <c r="A256">
        <v>5</v>
      </c>
      <c r="B256" s="7">
        <v>43796</v>
      </c>
      <c r="C256" t="s">
        <v>367</v>
      </c>
      <c r="D256" t="s">
        <v>68</v>
      </c>
      <c r="E256" t="s">
        <v>326</v>
      </c>
      <c r="F256" t="s">
        <v>81</v>
      </c>
      <c r="G256" t="s">
        <v>325</v>
      </c>
    </row>
    <row r="257" spans="1:7" x14ac:dyDescent="0.3">
      <c r="A257">
        <v>5</v>
      </c>
      <c r="B257" s="7">
        <v>43796</v>
      </c>
      <c r="C257" t="s">
        <v>321</v>
      </c>
      <c r="D257" t="s">
        <v>78</v>
      </c>
      <c r="E257" t="s">
        <v>322</v>
      </c>
      <c r="F257" t="s">
        <v>84</v>
      </c>
      <c r="G257" t="s">
        <v>343</v>
      </c>
    </row>
    <row r="258" spans="1:7" x14ac:dyDescent="0.3">
      <c r="A258">
        <v>5</v>
      </c>
      <c r="B258" s="7">
        <v>43796</v>
      </c>
      <c r="C258" t="s">
        <v>333</v>
      </c>
      <c r="D258" t="s">
        <v>58</v>
      </c>
      <c r="E258" t="s">
        <v>334</v>
      </c>
      <c r="F258" t="s">
        <v>124</v>
      </c>
      <c r="G258" t="s">
        <v>347</v>
      </c>
    </row>
    <row r="259" spans="1:7" x14ac:dyDescent="0.3">
      <c r="A259">
        <v>5</v>
      </c>
      <c r="B259" s="7">
        <v>43796</v>
      </c>
      <c r="C259" t="s">
        <v>312</v>
      </c>
      <c r="D259" t="s">
        <v>64</v>
      </c>
      <c r="E259" t="s">
        <v>313</v>
      </c>
      <c r="F259" t="s">
        <v>111</v>
      </c>
      <c r="G259" t="s">
        <v>341</v>
      </c>
    </row>
    <row r="260" spans="1:7" x14ac:dyDescent="0.3">
      <c r="A260">
        <v>5</v>
      </c>
      <c r="B260" s="7">
        <v>43796</v>
      </c>
      <c r="C260" t="s">
        <v>353</v>
      </c>
      <c r="D260" t="s">
        <v>33</v>
      </c>
      <c r="E260" t="s">
        <v>354</v>
      </c>
      <c r="F260" t="s">
        <v>54</v>
      </c>
      <c r="G260" t="s">
        <v>331</v>
      </c>
    </row>
    <row r="261" spans="1:7" x14ac:dyDescent="0.3">
      <c r="A261">
        <v>5</v>
      </c>
      <c r="B261" s="7">
        <v>43796</v>
      </c>
      <c r="C261" t="s">
        <v>359</v>
      </c>
      <c r="D261" t="s">
        <v>160</v>
      </c>
      <c r="E261" t="s">
        <v>332</v>
      </c>
      <c r="F261" t="s">
        <v>35</v>
      </c>
      <c r="G261" t="s">
        <v>316</v>
      </c>
    </row>
    <row r="262" spans="1:7" x14ac:dyDescent="0.3">
      <c r="A262">
        <v>5</v>
      </c>
      <c r="B262" s="7">
        <v>43796</v>
      </c>
      <c r="C262" t="s">
        <v>364</v>
      </c>
      <c r="D262" t="s">
        <v>74</v>
      </c>
      <c r="E262" t="s">
        <v>355</v>
      </c>
      <c r="F262" t="s">
        <v>52</v>
      </c>
      <c r="G262" t="s">
        <v>352</v>
      </c>
    </row>
    <row r="263" spans="1:7" x14ac:dyDescent="0.3">
      <c r="A263">
        <v>5</v>
      </c>
      <c r="B263" s="7">
        <v>43796</v>
      </c>
      <c r="C263" t="s">
        <v>339</v>
      </c>
      <c r="D263" t="s">
        <v>118</v>
      </c>
      <c r="E263" t="s">
        <v>340</v>
      </c>
      <c r="F263" t="s">
        <v>44</v>
      </c>
      <c r="G263" t="s">
        <v>329</v>
      </c>
    </row>
    <row r="264" spans="1:7" x14ac:dyDescent="0.3">
      <c r="A264">
        <v>5</v>
      </c>
      <c r="B264" s="7">
        <v>43796</v>
      </c>
      <c r="C264" t="s">
        <v>345</v>
      </c>
      <c r="D264" t="s">
        <v>72</v>
      </c>
      <c r="E264" t="s">
        <v>346</v>
      </c>
      <c r="F264" t="s">
        <v>66</v>
      </c>
      <c r="G264" t="s">
        <v>338</v>
      </c>
    </row>
    <row r="265" spans="1:7" x14ac:dyDescent="0.3">
      <c r="A265">
        <v>5</v>
      </c>
      <c r="B265" s="7">
        <v>43796</v>
      </c>
      <c r="C265" t="s">
        <v>360</v>
      </c>
      <c r="D265" t="s">
        <v>76</v>
      </c>
      <c r="E265" t="s">
        <v>314</v>
      </c>
      <c r="F265" t="s">
        <v>42</v>
      </c>
      <c r="G265" t="s">
        <v>317</v>
      </c>
    </row>
    <row r="266" spans="1:7" x14ac:dyDescent="0.3">
      <c r="A266">
        <v>5</v>
      </c>
      <c r="B266" s="7">
        <v>43796</v>
      </c>
      <c r="C266" t="s">
        <v>348</v>
      </c>
      <c r="D266" t="s">
        <v>37</v>
      </c>
      <c r="E266" t="s">
        <v>349</v>
      </c>
      <c r="F266" t="s">
        <v>98</v>
      </c>
      <c r="G266" t="s">
        <v>344</v>
      </c>
    </row>
    <row r="267" spans="1:7" x14ac:dyDescent="0.3">
      <c r="A267">
        <v>5</v>
      </c>
      <c r="B267" s="7">
        <v>43796</v>
      </c>
      <c r="C267" t="s">
        <v>356</v>
      </c>
      <c r="D267" t="s">
        <v>60</v>
      </c>
      <c r="E267" t="s">
        <v>357</v>
      </c>
      <c r="F267" t="s">
        <v>92</v>
      </c>
      <c r="G267" t="s">
        <v>320</v>
      </c>
    </row>
    <row r="268" spans="1:7" x14ac:dyDescent="0.3">
      <c r="A268">
        <v>6</v>
      </c>
      <c r="B268" s="7">
        <v>43798</v>
      </c>
      <c r="C268" t="s">
        <v>327</v>
      </c>
      <c r="D268" t="s">
        <v>50</v>
      </c>
      <c r="E268" t="s">
        <v>328</v>
      </c>
      <c r="F268" t="s">
        <v>48</v>
      </c>
      <c r="G268" t="s">
        <v>335</v>
      </c>
    </row>
    <row r="269" spans="1:7" x14ac:dyDescent="0.3">
      <c r="A269">
        <v>6</v>
      </c>
      <c r="B269" s="7">
        <v>43798</v>
      </c>
      <c r="C269" t="s">
        <v>351</v>
      </c>
      <c r="D269" t="s">
        <v>56</v>
      </c>
      <c r="E269" t="s">
        <v>323</v>
      </c>
      <c r="F269" t="s">
        <v>100</v>
      </c>
      <c r="G269" t="s">
        <v>319</v>
      </c>
    </row>
    <row r="270" spans="1:7" x14ac:dyDescent="0.3">
      <c r="A270">
        <v>6</v>
      </c>
      <c r="B270" s="7">
        <v>43798</v>
      </c>
      <c r="C270" t="s">
        <v>324</v>
      </c>
      <c r="D270" t="s">
        <v>81</v>
      </c>
      <c r="E270" t="s">
        <v>325</v>
      </c>
      <c r="F270" t="s">
        <v>64</v>
      </c>
      <c r="G270" t="s">
        <v>313</v>
      </c>
    </row>
    <row r="271" spans="1:7" x14ac:dyDescent="0.3">
      <c r="A271">
        <v>6</v>
      </c>
      <c r="B271" s="7">
        <v>43798</v>
      </c>
      <c r="C271" t="s">
        <v>367</v>
      </c>
      <c r="D271" t="s">
        <v>68</v>
      </c>
      <c r="E271" t="s">
        <v>326</v>
      </c>
      <c r="F271" t="s">
        <v>74</v>
      </c>
      <c r="G271" t="s">
        <v>355</v>
      </c>
    </row>
    <row r="272" spans="1:7" x14ac:dyDescent="0.3">
      <c r="A272">
        <v>6</v>
      </c>
      <c r="B272" s="7">
        <v>43798</v>
      </c>
      <c r="C272" t="s">
        <v>366</v>
      </c>
      <c r="D272" t="s">
        <v>111</v>
      </c>
      <c r="E272" t="s">
        <v>341</v>
      </c>
      <c r="F272" t="s">
        <v>58</v>
      </c>
      <c r="G272" t="s">
        <v>334</v>
      </c>
    </row>
    <row r="273" spans="1:7" x14ac:dyDescent="0.3">
      <c r="A273">
        <v>6</v>
      </c>
      <c r="B273" s="7">
        <v>43798</v>
      </c>
      <c r="C273" t="s">
        <v>321</v>
      </c>
      <c r="D273" t="s">
        <v>78</v>
      </c>
      <c r="E273" t="s">
        <v>322</v>
      </c>
      <c r="F273" t="s">
        <v>52</v>
      </c>
      <c r="G273" t="s">
        <v>352</v>
      </c>
    </row>
    <row r="274" spans="1:7" x14ac:dyDescent="0.3">
      <c r="A274">
        <v>6</v>
      </c>
      <c r="B274" s="7">
        <v>43798</v>
      </c>
      <c r="C274" t="s">
        <v>330</v>
      </c>
      <c r="D274" t="s">
        <v>54</v>
      </c>
      <c r="E274" t="s">
        <v>331</v>
      </c>
      <c r="F274" t="s">
        <v>60</v>
      </c>
      <c r="G274" t="s">
        <v>357</v>
      </c>
    </row>
    <row r="275" spans="1:7" x14ac:dyDescent="0.3">
      <c r="A275">
        <v>6</v>
      </c>
      <c r="B275" s="7">
        <v>43798</v>
      </c>
      <c r="C275" t="s">
        <v>359</v>
      </c>
      <c r="D275" t="s">
        <v>160</v>
      </c>
      <c r="E275" t="s">
        <v>332</v>
      </c>
      <c r="F275" t="s">
        <v>84</v>
      </c>
      <c r="G275" t="s">
        <v>343</v>
      </c>
    </row>
    <row r="276" spans="1:7" x14ac:dyDescent="0.3">
      <c r="A276">
        <v>6</v>
      </c>
      <c r="B276" s="7">
        <v>43798</v>
      </c>
      <c r="C276" t="s">
        <v>361</v>
      </c>
      <c r="D276" t="s">
        <v>98</v>
      </c>
      <c r="E276" t="s">
        <v>344</v>
      </c>
      <c r="F276" t="s">
        <v>76</v>
      </c>
      <c r="G276" t="s">
        <v>314</v>
      </c>
    </row>
    <row r="277" spans="1:7" x14ac:dyDescent="0.3">
      <c r="A277">
        <v>6</v>
      </c>
      <c r="B277" s="7">
        <v>43798</v>
      </c>
      <c r="C277" t="s">
        <v>339</v>
      </c>
      <c r="D277" t="s">
        <v>118</v>
      </c>
      <c r="E277" t="s">
        <v>340</v>
      </c>
      <c r="F277" t="s">
        <v>35</v>
      </c>
      <c r="G277" t="s">
        <v>316</v>
      </c>
    </row>
    <row r="278" spans="1:7" x14ac:dyDescent="0.3">
      <c r="A278">
        <v>6</v>
      </c>
      <c r="B278" s="7">
        <v>43798</v>
      </c>
      <c r="C278" t="s">
        <v>345</v>
      </c>
      <c r="D278" t="s">
        <v>72</v>
      </c>
      <c r="E278" t="s">
        <v>346</v>
      </c>
      <c r="F278" t="s">
        <v>39</v>
      </c>
      <c r="G278" t="s">
        <v>337</v>
      </c>
    </row>
    <row r="279" spans="1:7" x14ac:dyDescent="0.3">
      <c r="A279">
        <v>6</v>
      </c>
      <c r="B279" s="7">
        <v>43798</v>
      </c>
      <c r="C279" t="s">
        <v>348</v>
      </c>
      <c r="D279" t="s">
        <v>37</v>
      </c>
      <c r="E279" t="s">
        <v>349</v>
      </c>
      <c r="F279" t="s">
        <v>92</v>
      </c>
      <c r="G279" t="s">
        <v>320</v>
      </c>
    </row>
    <row r="280" spans="1:7" x14ac:dyDescent="0.3">
      <c r="A280">
        <v>6</v>
      </c>
      <c r="B280" s="7">
        <v>43798</v>
      </c>
      <c r="C280" t="s">
        <v>315</v>
      </c>
      <c r="D280" t="s">
        <v>42</v>
      </c>
      <c r="E280" t="s">
        <v>317</v>
      </c>
      <c r="F280" t="s">
        <v>66</v>
      </c>
      <c r="G280" t="s">
        <v>338</v>
      </c>
    </row>
    <row r="281" spans="1:7" x14ac:dyDescent="0.3">
      <c r="A281">
        <v>6</v>
      </c>
      <c r="B281" s="7">
        <v>43799</v>
      </c>
      <c r="C281" t="s">
        <v>363</v>
      </c>
      <c r="D281" t="s">
        <v>124</v>
      </c>
      <c r="E281" t="s">
        <v>347</v>
      </c>
      <c r="F281" t="s">
        <v>90</v>
      </c>
      <c r="G281" t="s">
        <v>350</v>
      </c>
    </row>
    <row r="282" spans="1:7" x14ac:dyDescent="0.3">
      <c r="A282">
        <v>6</v>
      </c>
      <c r="B282" s="7">
        <v>43799</v>
      </c>
      <c r="C282" t="s">
        <v>333</v>
      </c>
      <c r="D282" t="s">
        <v>58</v>
      </c>
      <c r="E282" t="s">
        <v>334</v>
      </c>
      <c r="F282" t="s">
        <v>78</v>
      </c>
      <c r="G282" t="s">
        <v>322</v>
      </c>
    </row>
    <row r="283" spans="1:7" x14ac:dyDescent="0.3">
      <c r="A283">
        <v>6</v>
      </c>
      <c r="B283" s="7">
        <v>43799</v>
      </c>
      <c r="C283" t="s">
        <v>353</v>
      </c>
      <c r="D283" t="s">
        <v>33</v>
      </c>
      <c r="E283" t="s">
        <v>354</v>
      </c>
      <c r="F283" t="s">
        <v>52</v>
      </c>
      <c r="G283" t="s">
        <v>352</v>
      </c>
    </row>
    <row r="284" spans="1:7" x14ac:dyDescent="0.3">
      <c r="A284">
        <v>6</v>
      </c>
      <c r="B284" s="7">
        <v>43799</v>
      </c>
      <c r="C284" t="s">
        <v>364</v>
      </c>
      <c r="D284" t="s">
        <v>74</v>
      </c>
      <c r="E284" t="s">
        <v>355</v>
      </c>
      <c r="F284" t="s">
        <v>100</v>
      </c>
      <c r="G284" t="s">
        <v>319</v>
      </c>
    </row>
    <row r="285" spans="1:7" x14ac:dyDescent="0.3">
      <c r="A285">
        <v>6</v>
      </c>
      <c r="B285" s="7">
        <v>43800</v>
      </c>
      <c r="C285" t="s">
        <v>327</v>
      </c>
      <c r="D285" t="s">
        <v>50</v>
      </c>
      <c r="E285" t="s">
        <v>328</v>
      </c>
      <c r="F285" t="s">
        <v>54</v>
      </c>
      <c r="G285" t="s">
        <v>331</v>
      </c>
    </row>
    <row r="286" spans="1:7" x14ac:dyDescent="0.3">
      <c r="A286">
        <v>6</v>
      </c>
      <c r="B286" s="7">
        <v>43800</v>
      </c>
      <c r="C286" t="s">
        <v>366</v>
      </c>
      <c r="D286" t="s">
        <v>111</v>
      </c>
      <c r="E286" t="s">
        <v>341</v>
      </c>
      <c r="F286" t="s">
        <v>48</v>
      </c>
      <c r="G286" t="s">
        <v>335</v>
      </c>
    </row>
    <row r="287" spans="1:7" x14ac:dyDescent="0.3">
      <c r="A287">
        <v>6</v>
      </c>
      <c r="B287" s="7">
        <v>43800</v>
      </c>
      <c r="C287" t="s">
        <v>369</v>
      </c>
      <c r="D287" t="s">
        <v>44</v>
      </c>
      <c r="E287" t="s">
        <v>329</v>
      </c>
      <c r="F287" t="s">
        <v>160</v>
      </c>
      <c r="G287" t="s">
        <v>332</v>
      </c>
    </row>
    <row r="288" spans="1:7" x14ac:dyDescent="0.3">
      <c r="A288">
        <v>6</v>
      </c>
      <c r="B288" s="7">
        <v>43800</v>
      </c>
      <c r="C288" t="s">
        <v>315</v>
      </c>
      <c r="D288" t="s">
        <v>42</v>
      </c>
      <c r="E288" t="s">
        <v>317</v>
      </c>
      <c r="F288" t="s">
        <v>39</v>
      </c>
      <c r="G288" t="s">
        <v>337</v>
      </c>
    </row>
    <row r="289" spans="1:7" x14ac:dyDescent="0.3">
      <c r="A289">
        <v>6</v>
      </c>
      <c r="B289" s="7">
        <v>43800</v>
      </c>
      <c r="C289" t="s">
        <v>351</v>
      </c>
      <c r="D289" t="s">
        <v>56</v>
      </c>
      <c r="E289" t="s">
        <v>323</v>
      </c>
      <c r="F289" t="s">
        <v>118</v>
      </c>
      <c r="G289" t="s">
        <v>340</v>
      </c>
    </row>
    <row r="290" spans="1:7" x14ac:dyDescent="0.3">
      <c r="A290">
        <v>6</v>
      </c>
      <c r="B290" s="7">
        <v>43800</v>
      </c>
      <c r="C290" t="s">
        <v>360</v>
      </c>
      <c r="D290" t="s">
        <v>76</v>
      </c>
      <c r="E290" t="s">
        <v>314</v>
      </c>
      <c r="F290" t="s">
        <v>98</v>
      </c>
      <c r="G290" t="s">
        <v>344</v>
      </c>
    </row>
    <row r="291" spans="1:7" x14ac:dyDescent="0.3">
      <c r="A291">
        <v>6</v>
      </c>
      <c r="B291" s="7">
        <v>43800</v>
      </c>
      <c r="C291" t="s">
        <v>324</v>
      </c>
      <c r="D291" t="s">
        <v>81</v>
      </c>
      <c r="E291" t="s">
        <v>325</v>
      </c>
      <c r="F291" t="s">
        <v>60</v>
      </c>
      <c r="G291" t="s">
        <v>357</v>
      </c>
    </row>
    <row r="292" spans="1:7" x14ac:dyDescent="0.3">
      <c r="A292">
        <v>6</v>
      </c>
      <c r="B292" s="7">
        <v>43800</v>
      </c>
      <c r="C292" t="s">
        <v>312</v>
      </c>
      <c r="D292" t="s">
        <v>64</v>
      </c>
      <c r="E292" t="s">
        <v>313</v>
      </c>
      <c r="F292" t="s">
        <v>84</v>
      </c>
      <c r="G292" t="s">
        <v>343</v>
      </c>
    </row>
    <row r="293" spans="1:7" x14ac:dyDescent="0.3">
      <c r="A293">
        <v>6</v>
      </c>
      <c r="B293" s="7">
        <v>43800</v>
      </c>
      <c r="C293" t="s">
        <v>315</v>
      </c>
      <c r="D293" t="s">
        <v>35</v>
      </c>
      <c r="E293" t="s">
        <v>316</v>
      </c>
      <c r="F293" t="s">
        <v>66</v>
      </c>
      <c r="G293" t="s">
        <v>338</v>
      </c>
    </row>
    <row r="294" spans="1:7" x14ac:dyDescent="0.3">
      <c r="A294">
        <v>6</v>
      </c>
      <c r="B294" s="7">
        <v>43801</v>
      </c>
      <c r="C294" t="s">
        <v>318</v>
      </c>
      <c r="D294" t="s">
        <v>100</v>
      </c>
      <c r="E294" t="s">
        <v>319</v>
      </c>
      <c r="F294" t="s">
        <v>72</v>
      </c>
      <c r="G294" t="s">
        <v>346</v>
      </c>
    </row>
    <row r="295" spans="1:7" x14ac:dyDescent="0.3">
      <c r="A295">
        <v>6</v>
      </c>
      <c r="B295" s="7">
        <v>43801</v>
      </c>
      <c r="C295" t="s">
        <v>333</v>
      </c>
      <c r="D295" t="s">
        <v>58</v>
      </c>
      <c r="E295" t="s">
        <v>334</v>
      </c>
      <c r="F295" t="s">
        <v>84</v>
      </c>
      <c r="G295" t="s">
        <v>343</v>
      </c>
    </row>
    <row r="296" spans="1:7" x14ac:dyDescent="0.3">
      <c r="A296">
        <v>6</v>
      </c>
      <c r="B296" s="7">
        <v>43801</v>
      </c>
      <c r="C296" t="s">
        <v>365</v>
      </c>
      <c r="D296" t="s">
        <v>52</v>
      </c>
      <c r="E296" t="s">
        <v>352</v>
      </c>
      <c r="F296" t="s">
        <v>60</v>
      </c>
      <c r="G296" t="s">
        <v>357</v>
      </c>
    </row>
    <row r="297" spans="1:7" x14ac:dyDescent="0.3">
      <c r="A297">
        <v>6</v>
      </c>
      <c r="B297" s="7">
        <v>43801</v>
      </c>
      <c r="C297" t="s">
        <v>359</v>
      </c>
      <c r="D297" t="s">
        <v>160</v>
      </c>
      <c r="E297" t="s">
        <v>332</v>
      </c>
      <c r="F297" t="s">
        <v>78</v>
      </c>
      <c r="G297" t="s">
        <v>322</v>
      </c>
    </row>
    <row r="298" spans="1:7" x14ac:dyDescent="0.3">
      <c r="A298">
        <v>6</v>
      </c>
      <c r="B298" s="7">
        <v>43801</v>
      </c>
      <c r="C298" t="s">
        <v>364</v>
      </c>
      <c r="D298" t="s">
        <v>74</v>
      </c>
      <c r="E298" t="s">
        <v>355</v>
      </c>
      <c r="F298" t="s">
        <v>111</v>
      </c>
      <c r="G298" t="s">
        <v>341</v>
      </c>
    </row>
    <row r="299" spans="1:7" x14ac:dyDescent="0.3">
      <c r="A299">
        <v>6</v>
      </c>
      <c r="B299" s="7">
        <v>43801</v>
      </c>
      <c r="C299" t="s">
        <v>363</v>
      </c>
      <c r="D299" t="s">
        <v>124</v>
      </c>
      <c r="E299" t="s">
        <v>347</v>
      </c>
      <c r="F299" t="s">
        <v>92</v>
      </c>
      <c r="G299" t="s">
        <v>320</v>
      </c>
    </row>
    <row r="300" spans="1:7" x14ac:dyDescent="0.3">
      <c r="A300">
        <v>6</v>
      </c>
      <c r="B300" s="7">
        <v>43802</v>
      </c>
      <c r="C300" t="s">
        <v>367</v>
      </c>
      <c r="D300" t="s">
        <v>68</v>
      </c>
      <c r="E300" t="s">
        <v>326</v>
      </c>
      <c r="F300" t="s">
        <v>56</v>
      </c>
      <c r="G300" t="s">
        <v>323</v>
      </c>
    </row>
    <row r="301" spans="1:7" x14ac:dyDescent="0.3">
      <c r="A301">
        <v>6</v>
      </c>
      <c r="B301" s="7">
        <v>43802</v>
      </c>
      <c r="C301" t="s">
        <v>370</v>
      </c>
      <c r="D301" t="s">
        <v>66</v>
      </c>
      <c r="E301" t="s">
        <v>338</v>
      </c>
      <c r="F301" t="s">
        <v>81</v>
      </c>
      <c r="G301" t="s">
        <v>325</v>
      </c>
    </row>
    <row r="302" spans="1:7" x14ac:dyDescent="0.3">
      <c r="A302">
        <v>6</v>
      </c>
      <c r="B302" s="7">
        <v>43802</v>
      </c>
      <c r="C302" t="s">
        <v>312</v>
      </c>
      <c r="D302" t="s">
        <v>64</v>
      </c>
      <c r="E302" t="s">
        <v>313</v>
      </c>
      <c r="F302" t="s">
        <v>54</v>
      </c>
      <c r="G302" t="s">
        <v>331</v>
      </c>
    </row>
    <row r="303" spans="1:7" x14ac:dyDescent="0.3">
      <c r="A303">
        <v>6</v>
      </c>
      <c r="B303" s="7">
        <v>43802</v>
      </c>
      <c r="C303" t="s">
        <v>360</v>
      </c>
      <c r="D303" t="s">
        <v>76</v>
      </c>
      <c r="E303" t="s">
        <v>314</v>
      </c>
      <c r="F303" t="s">
        <v>39</v>
      </c>
      <c r="G303" t="s">
        <v>337</v>
      </c>
    </row>
    <row r="304" spans="1:7" x14ac:dyDescent="0.3">
      <c r="A304">
        <v>6</v>
      </c>
      <c r="B304" s="7">
        <v>43802</v>
      </c>
      <c r="C304" t="s">
        <v>339</v>
      </c>
      <c r="D304" t="s">
        <v>118</v>
      </c>
      <c r="E304" t="s">
        <v>340</v>
      </c>
      <c r="F304" t="s">
        <v>33</v>
      </c>
      <c r="G304" t="s">
        <v>354</v>
      </c>
    </row>
    <row r="305" spans="1:7" x14ac:dyDescent="0.3">
      <c r="A305">
        <v>6</v>
      </c>
      <c r="B305" s="7">
        <v>43802</v>
      </c>
      <c r="C305" t="s">
        <v>362</v>
      </c>
      <c r="D305" t="s">
        <v>90</v>
      </c>
      <c r="E305" t="s">
        <v>350</v>
      </c>
      <c r="F305" t="s">
        <v>42</v>
      </c>
      <c r="G305" t="s">
        <v>317</v>
      </c>
    </row>
    <row r="306" spans="1:7" x14ac:dyDescent="0.3">
      <c r="A306">
        <v>6</v>
      </c>
      <c r="B306" s="7">
        <v>43802</v>
      </c>
      <c r="C306" t="s">
        <v>315</v>
      </c>
      <c r="D306" t="s">
        <v>35</v>
      </c>
      <c r="E306" t="s">
        <v>316</v>
      </c>
      <c r="F306" t="s">
        <v>37</v>
      </c>
      <c r="G306" t="s">
        <v>349</v>
      </c>
    </row>
    <row r="307" spans="1:7" x14ac:dyDescent="0.3">
      <c r="A307">
        <v>6</v>
      </c>
      <c r="B307" s="7">
        <v>43803</v>
      </c>
      <c r="C307" t="s">
        <v>318</v>
      </c>
      <c r="D307" t="s">
        <v>100</v>
      </c>
      <c r="E307" t="s">
        <v>319</v>
      </c>
      <c r="F307" t="s">
        <v>60</v>
      </c>
      <c r="G307" t="s">
        <v>357</v>
      </c>
    </row>
    <row r="308" spans="1:7" x14ac:dyDescent="0.3">
      <c r="A308">
        <v>6</v>
      </c>
      <c r="B308" s="7">
        <v>43803</v>
      </c>
      <c r="C308" t="s">
        <v>351</v>
      </c>
      <c r="D308" t="s">
        <v>56</v>
      </c>
      <c r="E308" t="s">
        <v>323</v>
      </c>
      <c r="F308" t="s">
        <v>74</v>
      </c>
      <c r="G308" t="s">
        <v>355</v>
      </c>
    </row>
    <row r="309" spans="1:7" x14ac:dyDescent="0.3">
      <c r="A309">
        <v>6</v>
      </c>
      <c r="B309" s="7">
        <v>43803</v>
      </c>
      <c r="C309" t="s">
        <v>324</v>
      </c>
      <c r="D309" t="s">
        <v>81</v>
      </c>
      <c r="E309" t="s">
        <v>325</v>
      </c>
      <c r="F309" t="s">
        <v>72</v>
      </c>
      <c r="G309" t="s">
        <v>346</v>
      </c>
    </row>
    <row r="310" spans="1:7" x14ac:dyDescent="0.3">
      <c r="A310">
        <v>6</v>
      </c>
      <c r="B310" s="7">
        <v>43803</v>
      </c>
      <c r="C310" t="s">
        <v>365</v>
      </c>
      <c r="D310" t="s">
        <v>52</v>
      </c>
      <c r="E310" t="s">
        <v>352</v>
      </c>
      <c r="F310" t="s">
        <v>50</v>
      </c>
      <c r="G310" t="s">
        <v>328</v>
      </c>
    </row>
    <row r="311" spans="1:7" x14ac:dyDescent="0.3">
      <c r="A311">
        <v>6</v>
      </c>
      <c r="B311" s="7">
        <v>43803</v>
      </c>
      <c r="C311" t="s">
        <v>358</v>
      </c>
      <c r="D311" t="s">
        <v>48</v>
      </c>
      <c r="E311" t="s">
        <v>335</v>
      </c>
      <c r="F311" t="s">
        <v>54</v>
      </c>
      <c r="G311" t="s">
        <v>331</v>
      </c>
    </row>
    <row r="312" spans="1:7" x14ac:dyDescent="0.3">
      <c r="A312">
        <v>6</v>
      </c>
      <c r="B312" s="7">
        <v>43803</v>
      </c>
      <c r="C312" t="s">
        <v>368</v>
      </c>
      <c r="D312" t="s">
        <v>92</v>
      </c>
      <c r="E312" t="s">
        <v>320</v>
      </c>
      <c r="F312" t="s">
        <v>160</v>
      </c>
      <c r="G312" t="s">
        <v>332</v>
      </c>
    </row>
    <row r="313" spans="1:7" x14ac:dyDescent="0.3">
      <c r="A313">
        <v>6</v>
      </c>
      <c r="B313" s="7">
        <v>43803</v>
      </c>
      <c r="C313" t="s">
        <v>361</v>
      </c>
      <c r="D313" t="s">
        <v>98</v>
      </c>
      <c r="E313" t="s">
        <v>344</v>
      </c>
      <c r="F313" t="s">
        <v>78</v>
      </c>
      <c r="G313" t="s">
        <v>322</v>
      </c>
    </row>
    <row r="314" spans="1:7" x14ac:dyDescent="0.3">
      <c r="A314">
        <v>6</v>
      </c>
      <c r="B314" s="7">
        <v>43803</v>
      </c>
      <c r="C314" t="s">
        <v>336</v>
      </c>
      <c r="D314" t="s">
        <v>39</v>
      </c>
      <c r="E314" t="s">
        <v>337</v>
      </c>
      <c r="F314" t="s">
        <v>44</v>
      </c>
      <c r="G314" t="s">
        <v>329</v>
      </c>
    </row>
    <row r="315" spans="1:7" x14ac:dyDescent="0.3">
      <c r="A315">
        <v>6</v>
      </c>
      <c r="B315" s="7">
        <v>43803</v>
      </c>
      <c r="C315" t="s">
        <v>342</v>
      </c>
      <c r="D315" t="s">
        <v>84</v>
      </c>
      <c r="E315" t="s">
        <v>343</v>
      </c>
      <c r="F315" t="s">
        <v>42</v>
      </c>
      <c r="G315" t="s">
        <v>317</v>
      </c>
    </row>
    <row r="316" spans="1:7" x14ac:dyDescent="0.3">
      <c r="A316">
        <v>6</v>
      </c>
      <c r="B316" s="7">
        <v>43803</v>
      </c>
      <c r="C316" t="s">
        <v>348</v>
      </c>
      <c r="D316" t="s">
        <v>37</v>
      </c>
      <c r="E316" t="s">
        <v>349</v>
      </c>
      <c r="F316" t="s">
        <v>124</v>
      </c>
      <c r="G316" t="s">
        <v>347</v>
      </c>
    </row>
    <row r="317" spans="1:7" x14ac:dyDescent="0.3">
      <c r="A317">
        <v>7</v>
      </c>
      <c r="B317" s="7">
        <v>43804</v>
      </c>
      <c r="C317" t="s">
        <v>370</v>
      </c>
      <c r="D317" t="s">
        <v>66</v>
      </c>
      <c r="E317" t="s">
        <v>338</v>
      </c>
      <c r="F317" t="s">
        <v>58</v>
      </c>
      <c r="G317" t="s">
        <v>334</v>
      </c>
    </row>
    <row r="318" spans="1:7" x14ac:dyDescent="0.3">
      <c r="A318">
        <v>7</v>
      </c>
      <c r="B318" s="7">
        <v>43804</v>
      </c>
      <c r="C318" t="s">
        <v>366</v>
      </c>
      <c r="D318" t="s">
        <v>111</v>
      </c>
      <c r="E318" t="s">
        <v>341</v>
      </c>
      <c r="F318" t="s">
        <v>90</v>
      </c>
      <c r="G318" t="s">
        <v>350</v>
      </c>
    </row>
    <row r="319" spans="1:7" x14ac:dyDescent="0.3">
      <c r="A319">
        <v>7</v>
      </c>
      <c r="B319" s="7">
        <v>43804</v>
      </c>
      <c r="C319" t="s">
        <v>312</v>
      </c>
      <c r="D319" t="s">
        <v>64</v>
      </c>
      <c r="E319" t="s">
        <v>313</v>
      </c>
      <c r="F319" t="s">
        <v>33</v>
      </c>
      <c r="G319" t="s">
        <v>354</v>
      </c>
    </row>
    <row r="320" spans="1:7" x14ac:dyDescent="0.3">
      <c r="A320">
        <v>7</v>
      </c>
      <c r="B320" s="7">
        <v>43804</v>
      </c>
      <c r="C320" t="s">
        <v>360</v>
      </c>
      <c r="D320" t="s">
        <v>76</v>
      </c>
      <c r="E320" t="s">
        <v>314</v>
      </c>
      <c r="F320" t="s">
        <v>72</v>
      </c>
      <c r="G320" t="s">
        <v>346</v>
      </c>
    </row>
    <row r="321" spans="1:7" x14ac:dyDescent="0.3">
      <c r="A321">
        <v>7</v>
      </c>
      <c r="B321" s="7">
        <v>43805</v>
      </c>
      <c r="C321" t="s">
        <v>318</v>
      </c>
      <c r="D321" t="s">
        <v>100</v>
      </c>
      <c r="E321" t="s">
        <v>319</v>
      </c>
      <c r="F321" t="s">
        <v>50</v>
      </c>
      <c r="G321" t="s">
        <v>328</v>
      </c>
    </row>
    <row r="322" spans="1:7" x14ac:dyDescent="0.3">
      <c r="A322">
        <v>7</v>
      </c>
      <c r="B322" s="7">
        <v>43805</v>
      </c>
      <c r="C322" t="s">
        <v>367</v>
      </c>
      <c r="D322" t="s">
        <v>68</v>
      </c>
      <c r="E322" t="s">
        <v>326</v>
      </c>
      <c r="F322" t="s">
        <v>81</v>
      </c>
      <c r="G322" t="s">
        <v>325</v>
      </c>
    </row>
    <row r="323" spans="1:7" x14ac:dyDescent="0.3">
      <c r="A323">
        <v>7</v>
      </c>
      <c r="B323" s="7">
        <v>43805</v>
      </c>
      <c r="C323" t="s">
        <v>351</v>
      </c>
      <c r="D323" t="s">
        <v>56</v>
      </c>
      <c r="E323" t="s">
        <v>323</v>
      </c>
      <c r="F323" t="s">
        <v>78</v>
      </c>
      <c r="G323" t="s">
        <v>322</v>
      </c>
    </row>
    <row r="324" spans="1:7" x14ac:dyDescent="0.3">
      <c r="A324">
        <v>7</v>
      </c>
      <c r="B324" s="7">
        <v>43805</v>
      </c>
      <c r="C324" t="s">
        <v>358</v>
      </c>
      <c r="D324" t="s">
        <v>48</v>
      </c>
      <c r="E324" t="s">
        <v>335</v>
      </c>
      <c r="F324" t="s">
        <v>90</v>
      </c>
      <c r="G324" t="s">
        <v>350</v>
      </c>
    </row>
    <row r="325" spans="1:7" x14ac:dyDescent="0.3">
      <c r="A325">
        <v>7</v>
      </c>
      <c r="B325" s="7">
        <v>43805</v>
      </c>
      <c r="C325" t="s">
        <v>330</v>
      </c>
      <c r="D325" t="s">
        <v>54</v>
      </c>
      <c r="E325" t="s">
        <v>331</v>
      </c>
      <c r="F325" t="s">
        <v>66</v>
      </c>
      <c r="G325" t="s">
        <v>338</v>
      </c>
    </row>
    <row r="326" spans="1:7" x14ac:dyDescent="0.3">
      <c r="A326">
        <v>7</v>
      </c>
      <c r="B326" s="7">
        <v>43805</v>
      </c>
      <c r="C326" t="s">
        <v>368</v>
      </c>
      <c r="D326" t="s">
        <v>92</v>
      </c>
      <c r="E326" t="s">
        <v>320</v>
      </c>
      <c r="F326" t="s">
        <v>60</v>
      </c>
      <c r="G326" t="s">
        <v>357</v>
      </c>
    </row>
    <row r="327" spans="1:7" x14ac:dyDescent="0.3">
      <c r="A327">
        <v>7</v>
      </c>
      <c r="B327" s="7">
        <v>43805</v>
      </c>
      <c r="C327" t="s">
        <v>361</v>
      </c>
      <c r="D327" t="s">
        <v>98</v>
      </c>
      <c r="E327" t="s">
        <v>344</v>
      </c>
      <c r="F327" t="s">
        <v>44</v>
      </c>
      <c r="G327" t="s">
        <v>329</v>
      </c>
    </row>
    <row r="328" spans="1:7" x14ac:dyDescent="0.3">
      <c r="A328">
        <v>7</v>
      </c>
      <c r="B328" s="7">
        <v>43805</v>
      </c>
      <c r="C328" t="s">
        <v>364</v>
      </c>
      <c r="D328" t="s">
        <v>74</v>
      </c>
      <c r="E328" t="s">
        <v>355</v>
      </c>
      <c r="F328" t="s">
        <v>35</v>
      </c>
      <c r="G328" t="s">
        <v>316</v>
      </c>
    </row>
    <row r="329" spans="1:7" x14ac:dyDescent="0.3">
      <c r="A329">
        <v>7</v>
      </c>
      <c r="B329" s="7">
        <v>43805</v>
      </c>
      <c r="C329" t="s">
        <v>339</v>
      </c>
      <c r="D329" t="s">
        <v>118</v>
      </c>
      <c r="E329" t="s">
        <v>340</v>
      </c>
      <c r="F329" t="s">
        <v>124</v>
      </c>
      <c r="G329" t="s">
        <v>347</v>
      </c>
    </row>
    <row r="330" spans="1:7" x14ac:dyDescent="0.3">
      <c r="A330">
        <v>7</v>
      </c>
      <c r="B330" s="7">
        <v>43805</v>
      </c>
      <c r="C330" t="s">
        <v>348</v>
      </c>
      <c r="D330" t="s">
        <v>37</v>
      </c>
      <c r="E330" t="s">
        <v>349</v>
      </c>
      <c r="F330" t="s">
        <v>42</v>
      </c>
      <c r="G330" t="s">
        <v>317</v>
      </c>
    </row>
    <row r="331" spans="1:7" x14ac:dyDescent="0.3">
      <c r="A331">
        <v>7</v>
      </c>
      <c r="B331" s="7">
        <v>43806</v>
      </c>
      <c r="C331" t="s">
        <v>336</v>
      </c>
      <c r="D331" t="s">
        <v>39</v>
      </c>
      <c r="E331" t="s">
        <v>337</v>
      </c>
      <c r="F331" t="s">
        <v>76</v>
      </c>
      <c r="G331" t="s">
        <v>314</v>
      </c>
    </row>
    <row r="332" spans="1:7" x14ac:dyDescent="0.3">
      <c r="A332">
        <v>7</v>
      </c>
      <c r="B332" s="7">
        <v>43806</v>
      </c>
      <c r="C332" t="s">
        <v>366</v>
      </c>
      <c r="D332" t="s">
        <v>111</v>
      </c>
      <c r="E332" t="s">
        <v>341</v>
      </c>
      <c r="F332" t="s">
        <v>78</v>
      </c>
      <c r="G332" t="s">
        <v>322</v>
      </c>
    </row>
    <row r="333" spans="1:7" x14ac:dyDescent="0.3">
      <c r="A333">
        <v>7</v>
      </c>
      <c r="B333" s="7">
        <v>43806</v>
      </c>
      <c r="C333" t="s">
        <v>333</v>
      </c>
      <c r="D333" t="s">
        <v>58</v>
      </c>
      <c r="E333" t="s">
        <v>334</v>
      </c>
      <c r="F333" t="s">
        <v>68</v>
      </c>
      <c r="G333" t="s">
        <v>326</v>
      </c>
    </row>
    <row r="334" spans="1:7" x14ac:dyDescent="0.3">
      <c r="A334">
        <v>7</v>
      </c>
      <c r="B334" s="7">
        <v>43806</v>
      </c>
      <c r="C334" t="s">
        <v>353</v>
      </c>
      <c r="D334" t="s">
        <v>33</v>
      </c>
      <c r="E334" t="s">
        <v>354</v>
      </c>
      <c r="F334" t="s">
        <v>72</v>
      </c>
      <c r="G334" t="s">
        <v>346</v>
      </c>
    </row>
    <row r="335" spans="1:7" x14ac:dyDescent="0.3">
      <c r="A335">
        <v>7</v>
      </c>
      <c r="B335" s="7">
        <v>43806</v>
      </c>
      <c r="C335" t="s">
        <v>342</v>
      </c>
      <c r="D335" t="s">
        <v>84</v>
      </c>
      <c r="E335" t="s">
        <v>343</v>
      </c>
      <c r="F335" t="s">
        <v>160</v>
      </c>
      <c r="G335" t="s">
        <v>332</v>
      </c>
    </row>
    <row r="336" spans="1:7" x14ac:dyDescent="0.3">
      <c r="A336">
        <v>7</v>
      </c>
      <c r="B336" s="7">
        <v>43807</v>
      </c>
      <c r="C336" t="s">
        <v>327</v>
      </c>
      <c r="D336" t="s">
        <v>50</v>
      </c>
      <c r="E336" t="s">
        <v>328</v>
      </c>
      <c r="F336" t="s">
        <v>90</v>
      </c>
      <c r="G336" t="s">
        <v>350</v>
      </c>
    </row>
    <row r="337" spans="1:7" x14ac:dyDescent="0.3">
      <c r="A337">
        <v>7</v>
      </c>
      <c r="B337" s="7">
        <v>43807</v>
      </c>
      <c r="C337" t="s">
        <v>318</v>
      </c>
      <c r="D337" t="s">
        <v>100</v>
      </c>
      <c r="E337" t="s">
        <v>319</v>
      </c>
      <c r="F337" t="s">
        <v>52</v>
      </c>
      <c r="G337" t="s">
        <v>352</v>
      </c>
    </row>
    <row r="338" spans="1:7" x14ac:dyDescent="0.3">
      <c r="A338">
        <v>7</v>
      </c>
      <c r="B338" s="7">
        <v>43807</v>
      </c>
      <c r="C338" t="s">
        <v>330</v>
      </c>
      <c r="D338" t="s">
        <v>54</v>
      </c>
      <c r="E338" t="s">
        <v>331</v>
      </c>
      <c r="F338" t="s">
        <v>92</v>
      </c>
      <c r="G338" t="s">
        <v>320</v>
      </c>
    </row>
    <row r="339" spans="1:7" x14ac:dyDescent="0.3">
      <c r="A339">
        <v>7</v>
      </c>
      <c r="B339" s="7">
        <v>43807</v>
      </c>
      <c r="C339" t="s">
        <v>333</v>
      </c>
      <c r="D339" t="s">
        <v>58</v>
      </c>
      <c r="E339" t="s">
        <v>334</v>
      </c>
      <c r="F339" t="s">
        <v>64</v>
      </c>
      <c r="G339" t="s">
        <v>313</v>
      </c>
    </row>
    <row r="340" spans="1:7" x14ac:dyDescent="0.3">
      <c r="A340">
        <v>7</v>
      </c>
      <c r="B340" s="7">
        <v>43807</v>
      </c>
      <c r="C340" t="s">
        <v>370</v>
      </c>
      <c r="D340" t="s">
        <v>66</v>
      </c>
      <c r="E340" t="s">
        <v>338</v>
      </c>
      <c r="F340" t="s">
        <v>35</v>
      </c>
      <c r="G340" t="s">
        <v>316</v>
      </c>
    </row>
    <row r="341" spans="1:7" x14ac:dyDescent="0.3">
      <c r="A341">
        <v>7</v>
      </c>
      <c r="B341" s="7">
        <v>43807</v>
      </c>
      <c r="C341" t="s">
        <v>336</v>
      </c>
      <c r="D341" t="s">
        <v>39</v>
      </c>
      <c r="E341" t="s">
        <v>337</v>
      </c>
      <c r="F341" t="s">
        <v>124</v>
      </c>
      <c r="G341" t="s">
        <v>347</v>
      </c>
    </row>
    <row r="342" spans="1:7" x14ac:dyDescent="0.3">
      <c r="A342">
        <v>7</v>
      </c>
      <c r="B342" s="7">
        <v>43807</v>
      </c>
      <c r="C342" t="s">
        <v>348</v>
      </c>
      <c r="D342" t="s">
        <v>37</v>
      </c>
      <c r="E342" t="s">
        <v>349</v>
      </c>
      <c r="F342" t="s">
        <v>98</v>
      </c>
      <c r="G342" t="s">
        <v>344</v>
      </c>
    </row>
    <row r="343" spans="1:7" x14ac:dyDescent="0.3">
      <c r="A343">
        <v>7</v>
      </c>
      <c r="B343" s="7">
        <v>43807</v>
      </c>
      <c r="C343" t="s">
        <v>315</v>
      </c>
      <c r="D343" t="s">
        <v>42</v>
      </c>
      <c r="E343" t="s">
        <v>317</v>
      </c>
      <c r="F343" t="s">
        <v>44</v>
      </c>
      <c r="G343" t="s">
        <v>329</v>
      </c>
    </row>
    <row r="344" spans="1:7" x14ac:dyDescent="0.3">
      <c r="A344">
        <v>7</v>
      </c>
      <c r="B344" s="7">
        <v>43808</v>
      </c>
      <c r="C344" t="s">
        <v>321</v>
      </c>
      <c r="D344" t="s">
        <v>78</v>
      </c>
      <c r="E344" t="s">
        <v>322</v>
      </c>
      <c r="F344" t="s">
        <v>35</v>
      </c>
      <c r="G344" t="s">
        <v>316</v>
      </c>
    </row>
    <row r="345" spans="1:7" x14ac:dyDescent="0.3">
      <c r="A345">
        <v>7</v>
      </c>
      <c r="B345" s="7">
        <v>43808</v>
      </c>
      <c r="C345" t="s">
        <v>358</v>
      </c>
      <c r="D345" t="s">
        <v>48</v>
      </c>
      <c r="E345" t="s">
        <v>335</v>
      </c>
      <c r="F345" t="s">
        <v>68</v>
      </c>
      <c r="G345" t="s">
        <v>326</v>
      </c>
    </row>
    <row r="346" spans="1:7" x14ac:dyDescent="0.3">
      <c r="A346">
        <v>7</v>
      </c>
      <c r="B346" s="7">
        <v>43808</v>
      </c>
      <c r="C346" t="s">
        <v>368</v>
      </c>
      <c r="D346" t="s">
        <v>92</v>
      </c>
      <c r="E346" t="s">
        <v>320</v>
      </c>
      <c r="F346" t="s">
        <v>64</v>
      </c>
      <c r="G346" t="s">
        <v>313</v>
      </c>
    </row>
    <row r="347" spans="1:7" x14ac:dyDescent="0.3">
      <c r="A347">
        <v>7</v>
      </c>
      <c r="B347" s="7">
        <v>43808</v>
      </c>
      <c r="C347" t="s">
        <v>353</v>
      </c>
      <c r="D347" t="s">
        <v>33</v>
      </c>
      <c r="E347" t="s">
        <v>354</v>
      </c>
      <c r="F347" t="s">
        <v>124</v>
      </c>
      <c r="G347" t="s">
        <v>347</v>
      </c>
    </row>
    <row r="348" spans="1:7" x14ac:dyDescent="0.3">
      <c r="A348">
        <v>7</v>
      </c>
      <c r="B348" s="7">
        <v>43808</v>
      </c>
      <c r="C348" t="s">
        <v>364</v>
      </c>
      <c r="D348" t="s">
        <v>74</v>
      </c>
      <c r="E348" t="s">
        <v>355</v>
      </c>
      <c r="F348" t="s">
        <v>81</v>
      </c>
      <c r="G348" t="s">
        <v>325</v>
      </c>
    </row>
    <row r="349" spans="1:7" x14ac:dyDescent="0.3">
      <c r="A349">
        <v>7</v>
      </c>
      <c r="B349" s="7">
        <v>43808</v>
      </c>
      <c r="C349" t="s">
        <v>360</v>
      </c>
      <c r="D349" t="s">
        <v>76</v>
      </c>
      <c r="E349" t="s">
        <v>314</v>
      </c>
      <c r="F349" t="s">
        <v>56</v>
      </c>
      <c r="G349" t="s">
        <v>323</v>
      </c>
    </row>
    <row r="350" spans="1:7" x14ac:dyDescent="0.3">
      <c r="A350">
        <v>7</v>
      </c>
      <c r="B350" s="7">
        <v>43808</v>
      </c>
      <c r="C350" t="s">
        <v>345</v>
      </c>
      <c r="D350" t="s">
        <v>72</v>
      </c>
      <c r="E350" t="s">
        <v>346</v>
      </c>
      <c r="F350" t="s">
        <v>44</v>
      </c>
      <c r="G350" t="s">
        <v>329</v>
      </c>
    </row>
    <row r="351" spans="1:7" x14ac:dyDescent="0.3">
      <c r="A351">
        <v>7</v>
      </c>
      <c r="B351" s="7">
        <v>43808</v>
      </c>
      <c r="C351" t="s">
        <v>342</v>
      </c>
      <c r="D351" t="s">
        <v>84</v>
      </c>
      <c r="E351" t="s">
        <v>343</v>
      </c>
      <c r="F351" t="s">
        <v>98</v>
      </c>
      <c r="G351" t="s">
        <v>344</v>
      </c>
    </row>
    <row r="352" spans="1:7" x14ac:dyDescent="0.3">
      <c r="A352">
        <v>7</v>
      </c>
      <c r="B352" s="7">
        <v>43808</v>
      </c>
      <c r="C352" t="s">
        <v>356</v>
      </c>
      <c r="D352" t="s">
        <v>60</v>
      </c>
      <c r="E352" t="s">
        <v>357</v>
      </c>
      <c r="F352" t="s">
        <v>160</v>
      </c>
      <c r="G352" t="s">
        <v>332</v>
      </c>
    </row>
    <row r="353" spans="1:7" x14ac:dyDescent="0.3">
      <c r="A353">
        <v>7</v>
      </c>
      <c r="B353" s="7">
        <v>43809</v>
      </c>
      <c r="C353" t="s">
        <v>318</v>
      </c>
      <c r="D353" t="s">
        <v>100</v>
      </c>
      <c r="E353" t="s">
        <v>319</v>
      </c>
      <c r="F353" t="s">
        <v>66</v>
      </c>
      <c r="G353" t="s">
        <v>338</v>
      </c>
    </row>
    <row r="354" spans="1:7" x14ac:dyDescent="0.3">
      <c r="A354">
        <v>7</v>
      </c>
      <c r="B354" s="7">
        <v>43809</v>
      </c>
      <c r="C354" t="s">
        <v>333</v>
      </c>
      <c r="D354" t="s">
        <v>58</v>
      </c>
      <c r="E354" t="s">
        <v>334</v>
      </c>
      <c r="F354" t="s">
        <v>90</v>
      </c>
      <c r="G354" t="s">
        <v>350</v>
      </c>
    </row>
    <row r="355" spans="1:7" x14ac:dyDescent="0.3">
      <c r="A355">
        <v>7</v>
      </c>
      <c r="B355" s="7">
        <v>43809</v>
      </c>
      <c r="C355" t="s">
        <v>330</v>
      </c>
      <c r="D355" t="s">
        <v>54</v>
      </c>
      <c r="E355" t="s">
        <v>331</v>
      </c>
      <c r="F355" t="s">
        <v>52</v>
      </c>
      <c r="G355" t="s">
        <v>352</v>
      </c>
    </row>
    <row r="356" spans="1:7" x14ac:dyDescent="0.3">
      <c r="A356">
        <v>7</v>
      </c>
      <c r="B356" s="7">
        <v>43809</v>
      </c>
      <c r="C356" t="s">
        <v>348</v>
      </c>
      <c r="D356" t="s">
        <v>37</v>
      </c>
      <c r="E356" t="s">
        <v>349</v>
      </c>
      <c r="F356" t="s">
        <v>111</v>
      </c>
      <c r="G356" t="s">
        <v>341</v>
      </c>
    </row>
    <row r="357" spans="1:7" x14ac:dyDescent="0.3">
      <c r="A357">
        <v>7</v>
      </c>
      <c r="B357" s="7">
        <v>43810</v>
      </c>
      <c r="C357" t="s">
        <v>367</v>
      </c>
      <c r="D357" t="s">
        <v>68</v>
      </c>
      <c r="E357" t="s">
        <v>326</v>
      </c>
      <c r="F357" t="s">
        <v>33</v>
      </c>
      <c r="G357" t="s">
        <v>354</v>
      </c>
    </row>
    <row r="358" spans="1:7" x14ac:dyDescent="0.3">
      <c r="A358">
        <v>7</v>
      </c>
      <c r="B358" s="7">
        <v>43810</v>
      </c>
      <c r="C358" t="s">
        <v>321</v>
      </c>
      <c r="D358" t="s">
        <v>78</v>
      </c>
      <c r="E358" t="s">
        <v>322</v>
      </c>
      <c r="F358" t="s">
        <v>48</v>
      </c>
      <c r="G358" t="s">
        <v>335</v>
      </c>
    </row>
    <row r="359" spans="1:7" x14ac:dyDescent="0.3">
      <c r="A359">
        <v>7</v>
      </c>
      <c r="B359" s="7">
        <v>43810</v>
      </c>
      <c r="C359" t="s">
        <v>324</v>
      </c>
      <c r="D359" t="s">
        <v>81</v>
      </c>
      <c r="E359" t="s">
        <v>325</v>
      </c>
      <c r="F359" t="s">
        <v>42</v>
      </c>
      <c r="G359" t="s">
        <v>317</v>
      </c>
    </row>
    <row r="360" spans="1:7" x14ac:dyDescent="0.3">
      <c r="A360">
        <v>7</v>
      </c>
      <c r="B360" s="7">
        <v>43810</v>
      </c>
      <c r="C360" t="s">
        <v>312</v>
      </c>
      <c r="D360" t="s">
        <v>64</v>
      </c>
      <c r="E360" t="s">
        <v>313</v>
      </c>
      <c r="F360" t="s">
        <v>35</v>
      </c>
      <c r="G360" t="s">
        <v>316</v>
      </c>
    </row>
    <row r="361" spans="1:7" x14ac:dyDescent="0.3">
      <c r="A361">
        <v>7</v>
      </c>
      <c r="B361" s="7">
        <v>43810</v>
      </c>
      <c r="C361" t="s">
        <v>327</v>
      </c>
      <c r="D361" t="s">
        <v>50</v>
      </c>
      <c r="E361" t="s">
        <v>328</v>
      </c>
      <c r="F361" t="s">
        <v>100</v>
      </c>
      <c r="G361" t="s">
        <v>319</v>
      </c>
    </row>
    <row r="362" spans="1:7" x14ac:dyDescent="0.3">
      <c r="A362">
        <v>7</v>
      </c>
      <c r="B362" s="7">
        <v>43810</v>
      </c>
      <c r="C362" t="s">
        <v>368</v>
      </c>
      <c r="D362" t="s">
        <v>92</v>
      </c>
      <c r="E362" t="s">
        <v>320</v>
      </c>
      <c r="F362" t="s">
        <v>52</v>
      </c>
      <c r="G362" t="s">
        <v>352</v>
      </c>
    </row>
    <row r="363" spans="1:7" x14ac:dyDescent="0.3">
      <c r="A363">
        <v>7</v>
      </c>
      <c r="B363" s="7">
        <v>43810</v>
      </c>
      <c r="C363" t="s">
        <v>369</v>
      </c>
      <c r="D363" t="s">
        <v>44</v>
      </c>
      <c r="E363" t="s">
        <v>329</v>
      </c>
      <c r="F363" t="s">
        <v>84</v>
      </c>
      <c r="G363" t="s">
        <v>343</v>
      </c>
    </row>
    <row r="364" spans="1:7" x14ac:dyDescent="0.3">
      <c r="A364">
        <v>7</v>
      </c>
      <c r="B364" s="7">
        <v>43810</v>
      </c>
      <c r="C364" t="s">
        <v>345</v>
      </c>
      <c r="D364" t="s">
        <v>72</v>
      </c>
      <c r="E364" t="s">
        <v>346</v>
      </c>
      <c r="F364" t="s">
        <v>160</v>
      </c>
      <c r="G364" t="s">
        <v>332</v>
      </c>
    </row>
    <row r="365" spans="1:7" x14ac:dyDescent="0.3">
      <c r="A365">
        <v>7</v>
      </c>
      <c r="B365" s="7">
        <v>43810</v>
      </c>
      <c r="C365" t="s">
        <v>364</v>
      </c>
      <c r="D365" t="s">
        <v>74</v>
      </c>
      <c r="E365" t="s">
        <v>355</v>
      </c>
      <c r="F365" t="s">
        <v>76</v>
      </c>
      <c r="G365" t="s">
        <v>314</v>
      </c>
    </row>
    <row r="366" spans="1:7" x14ac:dyDescent="0.3">
      <c r="A366">
        <v>7</v>
      </c>
      <c r="B366" s="7">
        <v>43810</v>
      </c>
      <c r="C366" t="s">
        <v>363</v>
      </c>
      <c r="D366" t="s">
        <v>124</v>
      </c>
      <c r="E366" t="s">
        <v>347</v>
      </c>
      <c r="F366" t="s">
        <v>98</v>
      </c>
      <c r="G366" t="s">
        <v>344</v>
      </c>
    </row>
    <row r="367" spans="1:7" x14ac:dyDescent="0.3">
      <c r="A367">
        <v>7</v>
      </c>
      <c r="B367" s="7">
        <v>43810</v>
      </c>
      <c r="C367" t="s">
        <v>356</v>
      </c>
      <c r="D367" t="s">
        <v>60</v>
      </c>
      <c r="E367" t="s">
        <v>357</v>
      </c>
      <c r="F367" t="s">
        <v>111</v>
      </c>
      <c r="G367" t="s">
        <v>341</v>
      </c>
    </row>
    <row r="368" spans="1:7" x14ac:dyDescent="0.3">
      <c r="A368">
        <v>8</v>
      </c>
      <c r="B368" s="7">
        <v>43811</v>
      </c>
      <c r="C368" t="s">
        <v>358</v>
      </c>
      <c r="D368" t="s">
        <v>48</v>
      </c>
      <c r="E368" t="s">
        <v>335</v>
      </c>
      <c r="F368" t="s">
        <v>58</v>
      </c>
      <c r="G368" t="s">
        <v>334</v>
      </c>
    </row>
    <row r="369" spans="1:7" x14ac:dyDescent="0.3">
      <c r="A369">
        <v>8</v>
      </c>
      <c r="B369" s="7">
        <v>43811</v>
      </c>
      <c r="C369" t="s">
        <v>339</v>
      </c>
      <c r="D369" t="s">
        <v>118</v>
      </c>
      <c r="E369" t="s">
        <v>340</v>
      </c>
      <c r="F369" t="s">
        <v>68</v>
      </c>
      <c r="G369" t="s">
        <v>326</v>
      </c>
    </row>
    <row r="370" spans="1:7" x14ac:dyDescent="0.3">
      <c r="A370">
        <v>8</v>
      </c>
      <c r="B370" s="7">
        <v>43811</v>
      </c>
      <c r="C370" t="s">
        <v>371</v>
      </c>
      <c r="D370" t="s">
        <v>56</v>
      </c>
      <c r="E370" t="s">
        <v>323</v>
      </c>
      <c r="F370" t="s">
        <v>39</v>
      </c>
      <c r="G370" t="s">
        <v>337</v>
      </c>
    </row>
    <row r="371" spans="1:7" x14ac:dyDescent="0.3">
      <c r="A371">
        <v>8</v>
      </c>
      <c r="B371" s="7">
        <v>43811</v>
      </c>
      <c r="C371" t="s">
        <v>362</v>
      </c>
      <c r="D371" t="s">
        <v>90</v>
      </c>
      <c r="E371" t="s">
        <v>350</v>
      </c>
      <c r="F371" t="s">
        <v>37</v>
      </c>
      <c r="G371" t="s">
        <v>349</v>
      </c>
    </row>
    <row r="372" spans="1:7" x14ac:dyDescent="0.3">
      <c r="A372">
        <v>8</v>
      </c>
      <c r="B372" s="7">
        <v>43812</v>
      </c>
      <c r="C372" t="s">
        <v>324</v>
      </c>
      <c r="D372" t="s">
        <v>81</v>
      </c>
      <c r="E372" t="s">
        <v>325</v>
      </c>
      <c r="F372" t="s">
        <v>33</v>
      </c>
      <c r="G372" t="s">
        <v>354</v>
      </c>
    </row>
    <row r="373" spans="1:7" x14ac:dyDescent="0.3">
      <c r="A373">
        <v>8</v>
      </c>
      <c r="B373" s="7">
        <v>43812</v>
      </c>
      <c r="C373" t="s">
        <v>333</v>
      </c>
      <c r="D373" t="s">
        <v>58</v>
      </c>
      <c r="E373" t="s">
        <v>334</v>
      </c>
      <c r="F373" t="s">
        <v>76</v>
      </c>
      <c r="G373" t="s">
        <v>314</v>
      </c>
    </row>
    <row r="374" spans="1:7" x14ac:dyDescent="0.3">
      <c r="A374">
        <v>8</v>
      </c>
      <c r="B374" s="7">
        <v>43812</v>
      </c>
      <c r="C374" t="s">
        <v>365</v>
      </c>
      <c r="D374" t="s">
        <v>52</v>
      </c>
      <c r="E374" t="s">
        <v>352</v>
      </c>
      <c r="F374" t="s">
        <v>78</v>
      </c>
      <c r="G374" t="s">
        <v>322</v>
      </c>
    </row>
    <row r="375" spans="1:7" x14ac:dyDescent="0.3">
      <c r="A375">
        <v>8</v>
      </c>
      <c r="B375" s="7">
        <v>43812</v>
      </c>
      <c r="C375" t="s">
        <v>330</v>
      </c>
      <c r="D375" t="s">
        <v>54</v>
      </c>
      <c r="E375" t="s">
        <v>331</v>
      </c>
      <c r="F375" t="s">
        <v>42</v>
      </c>
      <c r="G375" t="s">
        <v>317</v>
      </c>
    </row>
    <row r="376" spans="1:7" x14ac:dyDescent="0.3">
      <c r="A376">
        <v>8</v>
      </c>
      <c r="B376" s="7">
        <v>43812</v>
      </c>
      <c r="C376" t="s">
        <v>368</v>
      </c>
      <c r="D376" t="s">
        <v>92</v>
      </c>
      <c r="E376" t="s">
        <v>320</v>
      </c>
      <c r="F376" t="s">
        <v>100</v>
      </c>
      <c r="G376" t="s">
        <v>319</v>
      </c>
    </row>
    <row r="377" spans="1:7" x14ac:dyDescent="0.3">
      <c r="A377">
        <v>8</v>
      </c>
      <c r="B377" s="7">
        <v>43812</v>
      </c>
      <c r="C377" t="s">
        <v>359</v>
      </c>
      <c r="D377" t="s">
        <v>160</v>
      </c>
      <c r="E377" t="s">
        <v>332</v>
      </c>
      <c r="F377" t="s">
        <v>74</v>
      </c>
      <c r="G377" t="s">
        <v>355</v>
      </c>
    </row>
    <row r="378" spans="1:7" x14ac:dyDescent="0.3">
      <c r="A378">
        <v>8</v>
      </c>
      <c r="B378" s="7">
        <v>43812</v>
      </c>
      <c r="C378" t="s">
        <v>369</v>
      </c>
      <c r="D378" t="s">
        <v>44</v>
      </c>
      <c r="E378" t="s">
        <v>329</v>
      </c>
      <c r="F378" t="s">
        <v>35</v>
      </c>
      <c r="G378" t="s">
        <v>316</v>
      </c>
    </row>
    <row r="379" spans="1:7" x14ac:dyDescent="0.3">
      <c r="A379">
        <v>8</v>
      </c>
      <c r="B379" s="7">
        <v>43812</v>
      </c>
      <c r="C379" t="s">
        <v>363</v>
      </c>
      <c r="D379" t="s">
        <v>124</v>
      </c>
      <c r="E379" t="s">
        <v>347</v>
      </c>
      <c r="F379" t="s">
        <v>111</v>
      </c>
      <c r="G379" t="s">
        <v>341</v>
      </c>
    </row>
    <row r="380" spans="1:7" x14ac:dyDescent="0.3">
      <c r="A380">
        <v>8</v>
      </c>
      <c r="B380" s="7">
        <v>43812</v>
      </c>
      <c r="C380" t="s">
        <v>342</v>
      </c>
      <c r="D380" t="s">
        <v>84</v>
      </c>
      <c r="E380" t="s">
        <v>343</v>
      </c>
      <c r="F380" t="s">
        <v>60</v>
      </c>
      <c r="G380" t="s">
        <v>357</v>
      </c>
    </row>
    <row r="381" spans="1:7" x14ac:dyDescent="0.3">
      <c r="A381">
        <v>8</v>
      </c>
      <c r="B381" s="7">
        <v>43813</v>
      </c>
      <c r="C381" t="s">
        <v>371</v>
      </c>
      <c r="D381" t="s">
        <v>72</v>
      </c>
      <c r="E381" t="s">
        <v>346</v>
      </c>
      <c r="F381" t="s">
        <v>118</v>
      </c>
      <c r="G381" t="s">
        <v>340</v>
      </c>
    </row>
    <row r="382" spans="1:7" x14ac:dyDescent="0.3">
      <c r="A382">
        <v>8</v>
      </c>
      <c r="B382" s="7">
        <v>43813</v>
      </c>
      <c r="C382" t="s">
        <v>312</v>
      </c>
      <c r="D382" t="s">
        <v>64</v>
      </c>
      <c r="E382" t="s">
        <v>313</v>
      </c>
      <c r="F382" t="s">
        <v>50</v>
      </c>
      <c r="G382" t="s">
        <v>328</v>
      </c>
    </row>
    <row r="383" spans="1:7" x14ac:dyDescent="0.3">
      <c r="A383">
        <v>8</v>
      </c>
      <c r="B383" s="7">
        <v>43813</v>
      </c>
      <c r="C383" t="s">
        <v>368</v>
      </c>
      <c r="D383" t="s">
        <v>92</v>
      </c>
      <c r="E383" t="s">
        <v>320</v>
      </c>
      <c r="F383" t="s">
        <v>35</v>
      </c>
      <c r="G383" t="s">
        <v>316</v>
      </c>
    </row>
    <row r="384" spans="1:7" x14ac:dyDescent="0.3">
      <c r="A384">
        <v>8</v>
      </c>
      <c r="B384" s="7">
        <v>43813</v>
      </c>
      <c r="C384" t="s">
        <v>359</v>
      </c>
      <c r="D384" t="s">
        <v>160</v>
      </c>
      <c r="E384" t="s">
        <v>332</v>
      </c>
      <c r="F384" t="s">
        <v>66</v>
      </c>
      <c r="G384" t="s">
        <v>338</v>
      </c>
    </row>
    <row r="385" spans="1:7" x14ac:dyDescent="0.3">
      <c r="A385">
        <v>8</v>
      </c>
      <c r="B385" s="7">
        <v>43813</v>
      </c>
      <c r="C385" t="s">
        <v>336</v>
      </c>
      <c r="D385" t="s">
        <v>39</v>
      </c>
      <c r="E385" t="s">
        <v>337</v>
      </c>
      <c r="F385" t="s">
        <v>54</v>
      </c>
      <c r="G385" t="s">
        <v>331</v>
      </c>
    </row>
    <row r="386" spans="1:7" x14ac:dyDescent="0.3">
      <c r="A386">
        <v>8</v>
      </c>
      <c r="B386" s="7">
        <v>43813</v>
      </c>
      <c r="C386" t="s">
        <v>364</v>
      </c>
      <c r="D386" t="s">
        <v>74</v>
      </c>
      <c r="E386" t="s">
        <v>355</v>
      </c>
      <c r="F386" t="s">
        <v>68</v>
      </c>
      <c r="G386" t="s">
        <v>326</v>
      </c>
    </row>
    <row r="387" spans="1:7" x14ac:dyDescent="0.3">
      <c r="A387">
        <v>8</v>
      </c>
      <c r="B387" s="7">
        <v>43813</v>
      </c>
      <c r="C387" t="s">
        <v>353</v>
      </c>
      <c r="D387" t="s">
        <v>33</v>
      </c>
      <c r="E387" t="s">
        <v>354</v>
      </c>
      <c r="F387" t="s">
        <v>56</v>
      </c>
      <c r="G387" t="s">
        <v>323</v>
      </c>
    </row>
    <row r="388" spans="1:7" x14ac:dyDescent="0.3">
      <c r="A388">
        <v>8</v>
      </c>
      <c r="B388" s="7">
        <v>43813</v>
      </c>
      <c r="C388" t="s">
        <v>362</v>
      </c>
      <c r="D388" t="s">
        <v>90</v>
      </c>
      <c r="E388" t="s">
        <v>350</v>
      </c>
      <c r="F388" t="s">
        <v>98</v>
      </c>
      <c r="G388" t="s">
        <v>344</v>
      </c>
    </row>
    <row r="389" spans="1:7" x14ac:dyDescent="0.3">
      <c r="A389">
        <v>8</v>
      </c>
      <c r="B389" s="7">
        <v>43814</v>
      </c>
      <c r="C389" t="s">
        <v>360</v>
      </c>
      <c r="D389" t="s">
        <v>76</v>
      </c>
      <c r="E389" t="s">
        <v>314</v>
      </c>
      <c r="F389" t="s">
        <v>81</v>
      </c>
      <c r="G389" t="s">
        <v>325</v>
      </c>
    </row>
    <row r="390" spans="1:7" x14ac:dyDescent="0.3">
      <c r="A390">
        <v>8</v>
      </c>
      <c r="B390" s="7">
        <v>43814</v>
      </c>
      <c r="C390" t="s">
        <v>321</v>
      </c>
      <c r="D390" t="s">
        <v>78</v>
      </c>
      <c r="E390" t="s">
        <v>322</v>
      </c>
      <c r="F390" t="s">
        <v>100</v>
      </c>
      <c r="G390" t="s">
        <v>319</v>
      </c>
    </row>
    <row r="391" spans="1:7" x14ac:dyDescent="0.3">
      <c r="A391">
        <v>8</v>
      </c>
      <c r="B391" s="7">
        <v>43814</v>
      </c>
      <c r="C391" t="s">
        <v>365</v>
      </c>
      <c r="D391" t="s">
        <v>52</v>
      </c>
      <c r="E391" t="s">
        <v>352</v>
      </c>
      <c r="F391" t="s">
        <v>42</v>
      </c>
      <c r="G391" t="s">
        <v>317</v>
      </c>
    </row>
    <row r="392" spans="1:7" x14ac:dyDescent="0.3">
      <c r="A392">
        <v>8</v>
      </c>
      <c r="B392" s="7">
        <v>43814</v>
      </c>
      <c r="C392" t="s">
        <v>327</v>
      </c>
      <c r="D392" t="s">
        <v>50</v>
      </c>
      <c r="E392" t="s">
        <v>328</v>
      </c>
      <c r="F392" t="s">
        <v>58</v>
      </c>
      <c r="G392" t="s">
        <v>334</v>
      </c>
    </row>
    <row r="393" spans="1:7" x14ac:dyDescent="0.3">
      <c r="A393">
        <v>8</v>
      </c>
      <c r="B393" s="7">
        <v>43814</v>
      </c>
      <c r="C393" t="s">
        <v>362</v>
      </c>
      <c r="D393" t="s">
        <v>90</v>
      </c>
      <c r="E393" t="s">
        <v>350</v>
      </c>
      <c r="F393" t="s">
        <v>111</v>
      </c>
      <c r="G393" t="s">
        <v>341</v>
      </c>
    </row>
    <row r="394" spans="1:7" x14ac:dyDescent="0.3">
      <c r="A394">
        <v>8</v>
      </c>
      <c r="B394" s="7">
        <v>43814</v>
      </c>
      <c r="C394" t="s">
        <v>356</v>
      </c>
      <c r="D394" t="s">
        <v>60</v>
      </c>
      <c r="E394" t="s">
        <v>357</v>
      </c>
      <c r="F394" t="s">
        <v>124</v>
      </c>
      <c r="G394" t="s">
        <v>347</v>
      </c>
    </row>
    <row r="395" spans="1:7" x14ac:dyDescent="0.3">
      <c r="A395">
        <v>8</v>
      </c>
      <c r="B395" s="7">
        <v>43815</v>
      </c>
      <c r="C395" t="s">
        <v>351</v>
      </c>
      <c r="D395" t="s">
        <v>56</v>
      </c>
      <c r="E395" t="s">
        <v>323</v>
      </c>
      <c r="F395" t="s">
        <v>66</v>
      </c>
      <c r="G395" t="s">
        <v>338</v>
      </c>
    </row>
    <row r="396" spans="1:7" x14ac:dyDescent="0.3">
      <c r="A396">
        <v>8</v>
      </c>
      <c r="B396" s="7">
        <v>43815</v>
      </c>
      <c r="C396" t="s">
        <v>312</v>
      </c>
      <c r="D396" t="s">
        <v>64</v>
      </c>
      <c r="E396" t="s">
        <v>313</v>
      </c>
      <c r="F396" t="s">
        <v>68</v>
      </c>
      <c r="G396" t="s">
        <v>326</v>
      </c>
    </row>
    <row r="397" spans="1:7" x14ac:dyDescent="0.3">
      <c r="A397">
        <v>8</v>
      </c>
      <c r="B397" s="7">
        <v>43815</v>
      </c>
      <c r="C397" t="s">
        <v>353</v>
      </c>
      <c r="D397" t="s">
        <v>33</v>
      </c>
      <c r="E397" t="s">
        <v>354</v>
      </c>
      <c r="F397" t="s">
        <v>118</v>
      </c>
      <c r="G397" t="s">
        <v>340</v>
      </c>
    </row>
    <row r="398" spans="1:7" x14ac:dyDescent="0.3">
      <c r="A398">
        <v>8</v>
      </c>
      <c r="B398" s="7">
        <v>43815</v>
      </c>
      <c r="C398" t="s">
        <v>359</v>
      </c>
      <c r="D398" t="s">
        <v>160</v>
      </c>
      <c r="E398" t="s">
        <v>332</v>
      </c>
      <c r="F398" t="s">
        <v>54</v>
      </c>
      <c r="G398" t="s">
        <v>331</v>
      </c>
    </row>
    <row r="399" spans="1:7" x14ac:dyDescent="0.3">
      <c r="A399">
        <v>8</v>
      </c>
      <c r="B399" s="7">
        <v>43815</v>
      </c>
      <c r="C399" t="s">
        <v>364</v>
      </c>
      <c r="D399" t="s">
        <v>74</v>
      </c>
      <c r="E399" t="s">
        <v>355</v>
      </c>
      <c r="F399" t="s">
        <v>39</v>
      </c>
      <c r="G399" t="s">
        <v>337</v>
      </c>
    </row>
    <row r="400" spans="1:7" x14ac:dyDescent="0.3">
      <c r="A400">
        <v>8</v>
      </c>
      <c r="B400" s="7">
        <v>43815</v>
      </c>
      <c r="C400" t="s">
        <v>361</v>
      </c>
      <c r="D400" t="s">
        <v>98</v>
      </c>
      <c r="E400" t="s">
        <v>344</v>
      </c>
      <c r="F400" t="s">
        <v>92</v>
      </c>
      <c r="G400" t="s">
        <v>320</v>
      </c>
    </row>
    <row r="401" spans="1:7" x14ac:dyDescent="0.3">
      <c r="A401">
        <v>8</v>
      </c>
      <c r="B401" s="7">
        <v>43815</v>
      </c>
      <c r="C401" t="s">
        <v>345</v>
      </c>
      <c r="D401" t="s">
        <v>72</v>
      </c>
      <c r="E401" t="s">
        <v>346</v>
      </c>
      <c r="F401" t="s">
        <v>37</v>
      </c>
      <c r="G401" t="s">
        <v>349</v>
      </c>
    </row>
    <row r="402" spans="1:7" x14ac:dyDescent="0.3">
      <c r="A402">
        <v>8</v>
      </c>
      <c r="B402" s="7">
        <v>43816</v>
      </c>
      <c r="C402" t="s">
        <v>318</v>
      </c>
      <c r="D402" t="s">
        <v>100</v>
      </c>
      <c r="E402" t="s">
        <v>319</v>
      </c>
      <c r="F402" t="s">
        <v>124</v>
      </c>
      <c r="G402" t="s">
        <v>347</v>
      </c>
    </row>
    <row r="403" spans="1:7" x14ac:dyDescent="0.3">
      <c r="A403">
        <v>8</v>
      </c>
      <c r="B403" s="7">
        <v>43816</v>
      </c>
      <c r="C403" t="s">
        <v>321</v>
      </c>
      <c r="D403" t="s">
        <v>78</v>
      </c>
      <c r="E403" t="s">
        <v>322</v>
      </c>
      <c r="F403" t="s">
        <v>42</v>
      </c>
      <c r="G403" t="s">
        <v>317</v>
      </c>
    </row>
    <row r="404" spans="1:7" x14ac:dyDescent="0.3">
      <c r="A404">
        <v>8</v>
      </c>
      <c r="B404" s="7">
        <v>43816</v>
      </c>
      <c r="C404" t="s">
        <v>366</v>
      </c>
      <c r="D404" t="s">
        <v>111</v>
      </c>
      <c r="E404" t="s">
        <v>341</v>
      </c>
      <c r="F404" t="s">
        <v>52</v>
      </c>
      <c r="G404" t="s">
        <v>352</v>
      </c>
    </row>
    <row r="405" spans="1:7" x14ac:dyDescent="0.3">
      <c r="A405">
        <v>8</v>
      </c>
      <c r="B405" s="7">
        <v>43816</v>
      </c>
      <c r="C405" t="s">
        <v>360</v>
      </c>
      <c r="D405" t="s">
        <v>76</v>
      </c>
      <c r="E405" t="s">
        <v>314</v>
      </c>
      <c r="F405" t="s">
        <v>50</v>
      </c>
      <c r="G405" t="s">
        <v>328</v>
      </c>
    </row>
    <row r="406" spans="1:7" x14ac:dyDescent="0.3">
      <c r="A406">
        <v>8</v>
      </c>
      <c r="B406" s="7">
        <v>43816</v>
      </c>
      <c r="C406" t="s">
        <v>342</v>
      </c>
      <c r="D406" t="s">
        <v>84</v>
      </c>
      <c r="E406" t="s">
        <v>343</v>
      </c>
      <c r="F406" t="s">
        <v>81</v>
      </c>
      <c r="G406" t="s">
        <v>325</v>
      </c>
    </row>
    <row r="407" spans="1:7" x14ac:dyDescent="0.3">
      <c r="A407">
        <v>8</v>
      </c>
      <c r="B407" s="7">
        <v>43816</v>
      </c>
      <c r="C407" t="s">
        <v>315</v>
      </c>
      <c r="D407" t="s">
        <v>35</v>
      </c>
      <c r="E407" t="s">
        <v>316</v>
      </c>
      <c r="F407" t="s">
        <v>72</v>
      </c>
      <c r="G407" t="s">
        <v>346</v>
      </c>
    </row>
    <row r="408" spans="1:7" x14ac:dyDescent="0.3">
      <c r="A408">
        <v>8</v>
      </c>
      <c r="B408" s="7">
        <v>43817</v>
      </c>
      <c r="C408" t="s">
        <v>367</v>
      </c>
      <c r="D408" t="s">
        <v>68</v>
      </c>
      <c r="E408" t="s">
        <v>326</v>
      </c>
      <c r="F408" t="s">
        <v>100</v>
      </c>
      <c r="G408" t="s">
        <v>319</v>
      </c>
    </row>
    <row r="409" spans="1:7" x14ac:dyDescent="0.3">
      <c r="A409">
        <v>8</v>
      </c>
      <c r="B409" s="7">
        <v>43817</v>
      </c>
      <c r="C409" t="s">
        <v>351</v>
      </c>
      <c r="D409" t="s">
        <v>56</v>
      </c>
      <c r="E409" t="s">
        <v>323</v>
      </c>
      <c r="F409" t="s">
        <v>64</v>
      </c>
      <c r="G409" t="s">
        <v>313</v>
      </c>
    </row>
    <row r="410" spans="1:7" x14ac:dyDescent="0.3">
      <c r="A410">
        <v>8</v>
      </c>
      <c r="B410" s="7">
        <v>43817</v>
      </c>
      <c r="C410" t="s">
        <v>370</v>
      </c>
      <c r="D410" t="s">
        <v>66</v>
      </c>
      <c r="E410" t="s">
        <v>338</v>
      </c>
      <c r="F410" t="s">
        <v>92</v>
      </c>
      <c r="G410" t="s">
        <v>320</v>
      </c>
    </row>
    <row r="411" spans="1:7" x14ac:dyDescent="0.3">
      <c r="A411">
        <v>8</v>
      </c>
      <c r="B411" s="7">
        <v>43817</v>
      </c>
      <c r="C411" t="s">
        <v>333</v>
      </c>
      <c r="D411" t="s">
        <v>58</v>
      </c>
      <c r="E411" t="s">
        <v>334</v>
      </c>
      <c r="F411" t="s">
        <v>54</v>
      </c>
      <c r="G411" t="s">
        <v>331</v>
      </c>
    </row>
    <row r="412" spans="1:7" x14ac:dyDescent="0.3">
      <c r="A412">
        <v>8</v>
      </c>
      <c r="B412" s="7">
        <v>43817</v>
      </c>
      <c r="C412" t="s">
        <v>369</v>
      </c>
      <c r="D412" t="s">
        <v>44</v>
      </c>
      <c r="E412" t="s">
        <v>329</v>
      </c>
      <c r="F412" t="s">
        <v>76</v>
      </c>
      <c r="G412" t="s">
        <v>314</v>
      </c>
    </row>
    <row r="413" spans="1:7" x14ac:dyDescent="0.3">
      <c r="A413">
        <v>8</v>
      </c>
      <c r="B413" s="7">
        <v>43817</v>
      </c>
      <c r="C413" t="s">
        <v>361</v>
      </c>
      <c r="D413" t="s">
        <v>98</v>
      </c>
      <c r="E413" t="s">
        <v>344</v>
      </c>
      <c r="F413" t="s">
        <v>160</v>
      </c>
      <c r="G413" t="s">
        <v>332</v>
      </c>
    </row>
    <row r="414" spans="1:7" x14ac:dyDescent="0.3">
      <c r="A414">
        <v>8</v>
      </c>
      <c r="B414" s="7">
        <v>43817</v>
      </c>
      <c r="C414" t="s">
        <v>336</v>
      </c>
      <c r="D414" t="s">
        <v>39</v>
      </c>
      <c r="E414" t="s">
        <v>337</v>
      </c>
      <c r="F414" t="s">
        <v>48</v>
      </c>
      <c r="G414" t="s">
        <v>335</v>
      </c>
    </row>
    <row r="415" spans="1:7" x14ac:dyDescent="0.3">
      <c r="A415">
        <v>8</v>
      </c>
      <c r="B415" s="7">
        <v>43817</v>
      </c>
      <c r="C415" t="s">
        <v>362</v>
      </c>
      <c r="D415" t="s">
        <v>90</v>
      </c>
      <c r="E415" t="s">
        <v>350</v>
      </c>
      <c r="F415" t="s">
        <v>81</v>
      </c>
      <c r="G415" t="s">
        <v>325</v>
      </c>
    </row>
    <row r="416" spans="1:7" x14ac:dyDescent="0.3">
      <c r="A416">
        <v>8</v>
      </c>
      <c r="B416" s="7">
        <v>43817</v>
      </c>
      <c r="C416" t="s">
        <v>348</v>
      </c>
      <c r="D416" t="s">
        <v>37</v>
      </c>
      <c r="E416" t="s">
        <v>349</v>
      </c>
      <c r="F416" t="s">
        <v>60</v>
      </c>
      <c r="G416" t="s">
        <v>357</v>
      </c>
    </row>
    <row r="417" spans="1:7" x14ac:dyDescent="0.3">
      <c r="A417">
        <v>9</v>
      </c>
      <c r="B417" s="7">
        <v>43818</v>
      </c>
      <c r="C417" t="s">
        <v>365</v>
      </c>
      <c r="D417" t="s">
        <v>52</v>
      </c>
      <c r="E417" t="s">
        <v>352</v>
      </c>
      <c r="F417" t="s">
        <v>84</v>
      </c>
      <c r="G417" t="s">
        <v>343</v>
      </c>
    </row>
    <row r="418" spans="1:7" x14ac:dyDescent="0.3">
      <c r="A418">
        <v>9</v>
      </c>
      <c r="B418" s="7">
        <v>43818</v>
      </c>
      <c r="C418" t="s">
        <v>364</v>
      </c>
      <c r="D418" t="s">
        <v>74</v>
      </c>
      <c r="E418" t="s">
        <v>355</v>
      </c>
      <c r="F418" t="s">
        <v>42</v>
      </c>
      <c r="G418" t="s">
        <v>317</v>
      </c>
    </row>
    <row r="419" spans="1:7" x14ac:dyDescent="0.3">
      <c r="A419">
        <v>9</v>
      </c>
      <c r="B419" s="7">
        <v>43818</v>
      </c>
      <c r="C419" t="s">
        <v>339</v>
      </c>
      <c r="D419" t="s">
        <v>118</v>
      </c>
      <c r="E419" t="s">
        <v>340</v>
      </c>
      <c r="F419" t="s">
        <v>50</v>
      </c>
      <c r="G419" t="s">
        <v>328</v>
      </c>
    </row>
    <row r="420" spans="1:7" x14ac:dyDescent="0.3">
      <c r="A420">
        <v>9</v>
      </c>
      <c r="B420" s="7">
        <v>43818</v>
      </c>
      <c r="C420" t="s">
        <v>315</v>
      </c>
      <c r="D420" t="s">
        <v>35</v>
      </c>
      <c r="E420" t="s">
        <v>316</v>
      </c>
      <c r="F420" t="s">
        <v>33</v>
      </c>
      <c r="G420" t="s">
        <v>354</v>
      </c>
    </row>
    <row r="421" spans="1:7" x14ac:dyDescent="0.3">
      <c r="A421">
        <v>9</v>
      </c>
      <c r="B421" s="7">
        <v>43819</v>
      </c>
      <c r="C421" t="s">
        <v>367</v>
      </c>
      <c r="D421" t="s">
        <v>68</v>
      </c>
      <c r="E421" t="s">
        <v>326</v>
      </c>
      <c r="F421" t="s">
        <v>160</v>
      </c>
      <c r="G421" t="s">
        <v>332</v>
      </c>
    </row>
    <row r="422" spans="1:7" x14ac:dyDescent="0.3">
      <c r="A422">
        <v>9</v>
      </c>
      <c r="B422" s="7">
        <v>43819</v>
      </c>
      <c r="C422" t="s">
        <v>321</v>
      </c>
      <c r="D422" t="s">
        <v>78</v>
      </c>
      <c r="E422" t="s">
        <v>322</v>
      </c>
      <c r="F422" t="s">
        <v>124</v>
      </c>
      <c r="G422" t="s">
        <v>347</v>
      </c>
    </row>
    <row r="423" spans="1:7" x14ac:dyDescent="0.3">
      <c r="A423">
        <v>9</v>
      </c>
      <c r="B423" s="7">
        <v>43819</v>
      </c>
      <c r="C423" t="s">
        <v>358</v>
      </c>
      <c r="D423" t="s">
        <v>48</v>
      </c>
      <c r="E423" t="s">
        <v>335</v>
      </c>
      <c r="F423" t="s">
        <v>56</v>
      </c>
      <c r="G423" t="s">
        <v>323</v>
      </c>
    </row>
    <row r="424" spans="1:7" x14ac:dyDescent="0.3">
      <c r="A424">
        <v>9</v>
      </c>
      <c r="B424" s="7">
        <v>43819</v>
      </c>
      <c r="C424" t="s">
        <v>312</v>
      </c>
      <c r="D424" t="s">
        <v>64</v>
      </c>
      <c r="E424" t="s">
        <v>313</v>
      </c>
      <c r="F424" t="s">
        <v>66</v>
      </c>
      <c r="G424" t="s">
        <v>338</v>
      </c>
    </row>
    <row r="425" spans="1:7" x14ac:dyDescent="0.3">
      <c r="A425">
        <v>9</v>
      </c>
      <c r="B425" s="7">
        <v>43819</v>
      </c>
      <c r="C425" t="s">
        <v>330</v>
      </c>
      <c r="D425" t="s">
        <v>54</v>
      </c>
      <c r="E425" t="s">
        <v>331</v>
      </c>
      <c r="F425" t="s">
        <v>111</v>
      </c>
      <c r="G425" t="s">
        <v>341</v>
      </c>
    </row>
    <row r="426" spans="1:7" x14ac:dyDescent="0.3">
      <c r="A426">
        <v>9</v>
      </c>
      <c r="B426" s="7">
        <v>43819</v>
      </c>
      <c r="C426" t="s">
        <v>333</v>
      </c>
      <c r="D426" t="s">
        <v>58</v>
      </c>
      <c r="E426" t="s">
        <v>334</v>
      </c>
      <c r="F426" t="s">
        <v>39</v>
      </c>
      <c r="G426" t="s">
        <v>337</v>
      </c>
    </row>
    <row r="427" spans="1:7" x14ac:dyDescent="0.3">
      <c r="A427">
        <v>9</v>
      </c>
      <c r="B427" s="7">
        <v>43819</v>
      </c>
      <c r="C427" t="s">
        <v>361</v>
      </c>
      <c r="D427" t="s">
        <v>98</v>
      </c>
      <c r="E427" t="s">
        <v>344</v>
      </c>
      <c r="F427" t="s">
        <v>72</v>
      </c>
      <c r="G427" t="s">
        <v>346</v>
      </c>
    </row>
    <row r="428" spans="1:7" x14ac:dyDescent="0.3">
      <c r="A428">
        <v>9</v>
      </c>
      <c r="B428" s="7">
        <v>43819</v>
      </c>
      <c r="C428" t="s">
        <v>362</v>
      </c>
      <c r="D428" t="s">
        <v>90</v>
      </c>
      <c r="E428" t="s">
        <v>350</v>
      </c>
      <c r="F428" t="s">
        <v>44</v>
      </c>
      <c r="G428" t="s">
        <v>329</v>
      </c>
    </row>
    <row r="429" spans="1:7" x14ac:dyDescent="0.3">
      <c r="A429">
        <v>9</v>
      </c>
      <c r="B429" s="7">
        <v>43819</v>
      </c>
      <c r="C429" t="s">
        <v>348</v>
      </c>
      <c r="D429" t="s">
        <v>37</v>
      </c>
      <c r="E429" t="s">
        <v>349</v>
      </c>
      <c r="F429" t="s">
        <v>81</v>
      </c>
      <c r="G429" t="s">
        <v>325</v>
      </c>
    </row>
    <row r="430" spans="1:7" x14ac:dyDescent="0.3">
      <c r="A430">
        <v>9</v>
      </c>
      <c r="B430" s="7">
        <v>43819</v>
      </c>
      <c r="C430" t="s">
        <v>356</v>
      </c>
      <c r="D430" t="s">
        <v>60</v>
      </c>
      <c r="E430" t="s">
        <v>357</v>
      </c>
      <c r="F430" t="s">
        <v>76</v>
      </c>
      <c r="G430" t="s">
        <v>314</v>
      </c>
    </row>
    <row r="431" spans="1:7" x14ac:dyDescent="0.3">
      <c r="A431">
        <v>9</v>
      </c>
      <c r="B431" s="7">
        <v>43820</v>
      </c>
      <c r="C431" t="s">
        <v>318</v>
      </c>
      <c r="D431" t="s">
        <v>100</v>
      </c>
      <c r="E431" t="s">
        <v>319</v>
      </c>
      <c r="F431" t="s">
        <v>84</v>
      </c>
      <c r="G431" t="s">
        <v>343</v>
      </c>
    </row>
    <row r="432" spans="1:7" x14ac:dyDescent="0.3">
      <c r="A432">
        <v>9</v>
      </c>
      <c r="B432" s="7">
        <v>43820</v>
      </c>
      <c r="C432" t="s">
        <v>327</v>
      </c>
      <c r="D432" t="s">
        <v>50</v>
      </c>
      <c r="E432" t="s">
        <v>328</v>
      </c>
      <c r="F432" t="s">
        <v>52</v>
      </c>
      <c r="G432" t="s">
        <v>352</v>
      </c>
    </row>
    <row r="433" spans="1:7" x14ac:dyDescent="0.3">
      <c r="A433">
        <v>9</v>
      </c>
      <c r="B433" s="7">
        <v>43820</v>
      </c>
      <c r="C433" t="s">
        <v>351</v>
      </c>
      <c r="D433" t="s">
        <v>56</v>
      </c>
      <c r="E433" t="s">
        <v>323</v>
      </c>
      <c r="F433" t="s">
        <v>92</v>
      </c>
      <c r="G433" t="s">
        <v>320</v>
      </c>
    </row>
    <row r="434" spans="1:7" x14ac:dyDescent="0.3">
      <c r="A434">
        <v>9</v>
      </c>
      <c r="B434" s="7">
        <v>43820</v>
      </c>
      <c r="C434" t="s">
        <v>333</v>
      </c>
      <c r="D434" t="s">
        <v>58</v>
      </c>
      <c r="E434" t="s">
        <v>334</v>
      </c>
      <c r="F434" t="s">
        <v>66</v>
      </c>
      <c r="G434" t="s">
        <v>338</v>
      </c>
    </row>
    <row r="435" spans="1:7" x14ac:dyDescent="0.3">
      <c r="A435">
        <v>9</v>
      </c>
      <c r="B435" s="7">
        <v>43820</v>
      </c>
      <c r="C435" t="s">
        <v>366</v>
      </c>
      <c r="D435" t="s">
        <v>111</v>
      </c>
      <c r="E435" t="s">
        <v>341</v>
      </c>
      <c r="F435" t="s">
        <v>74</v>
      </c>
      <c r="G435" t="s">
        <v>355</v>
      </c>
    </row>
    <row r="436" spans="1:7" x14ac:dyDescent="0.3">
      <c r="A436">
        <v>9</v>
      </c>
      <c r="B436" s="7">
        <v>43820</v>
      </c>
      <c r="C436" t="s">
        <v>359</v>
      </c>
      <c r="D436" t="s">
        <v>160</v>
      </c>
      <c r="E436" t="s">
        <v>332</v>
      </c>
      <c r="F436" t="s">
        <v>124</v>
      </c>
      <c r="G436" t="s">
        <v>347</v>
      </c>
    </row>
    <row r="437" spans="1:7" x14ac:dyDescent="0.3">
      <c r="A437">
        <v>9</v>
      </c>
      <c r="B437" s="7">
        <v>43820</v>
      </c>
      <c r="C437" t="s">
        <v>339</v>
      </c>
      <c r="D437" t="s">
        <v>118</v>
      </c>
      <c r="E437" t="s">
        <v>340</v>
      </c>
      <c r="F437" t="s">
        <v>35</v>
      </c>
      <c r="G437" t="s">
        <v>316</v>
      </c>
    </row>
    <row r="438" spans="1:7" x14ac:dyDescent="0.3">
      <c r="A438">
        <v>9</v>
      </c>
      <c r="B438" s="7">
        <v>43820</v>
      </c>
      <c r="C438" t="s">
        <v>345</v>
      </c>
      <c r="D438" t="s">
        <v>72</v>
      </c>
      <c r="E438" t="s">
        <v>346</v>
      </c>
      <c r="F438" t="s">
        <v>33</v>
      </c>
      <c r="G438" t="s">
        <v>354</v>
      </c>
    </row>
    <row r="439" spans="1:7" x14ac:dyDescent="0.3">
      <c r="A439">
        <v>9</v>
      </c>
      <c r="B439" s="7">
        <v>43820</v>
      </c>
      <c r="C439" t="s">
        <v>348</v>
      </c>
      <c r="D439" t="s">
        <v>37</v>
      </c>
      <c r="E439" t="s">
        <v>349</v>
      </c>
      <c r="F439" t="s">
        <v>44</v>
      </c>
      <c r="G439" t="s">
        <v>329</v>
      </c>
    </row>
    <row r="440" spans="1:7" x14ac:dyDescent="0.3">
      <c r="A440">
        <v>9</v>
      </c>
      <c r="B440" s="7">
        <v>43821</v>
      </c>
      <c r="C440" t="s">
        <v>312</v>
      </c>
      <c r="D440" t="s">
        <v>64</v>
      </c>
      <c r="E440" t="s">
        <v>313</v>
      </c>
      <c r="F440" t="s">
        <v>39</v>
      </c>
      <c r="G440" t="s">
        <v>337</v>
      </c>
    </row>
    <row r="441" spans="1:7" x14ac:dyDescent="0.3">
      <c r="A441">
        <v>9</v>
      </c>
      <c r="B441" s="7">
        <v>43821</v>
      </c>
      <c r="C441" t="s">
        <v>358</v>
      </c>
      <c r="D441" t="s">
        <v>48</v>
      </c>
      <c r="E441" t="s">
        <v>335</v>
      </c>
      <c r="F441" t="s">
        <v>100</v>
      </c>
      <c r="G441" t="s">
        <v>319</v>
      </c>
    </row>
    <row r="442" spans="1:7" x14ac:dyDescent="0.3">
      <c r="A442">
        <v>9</v>
      </c>
      <c r="B442" s="7">
        <v>43821</v>
      </c>
      <c r="C442" t="s">
        <v>364</v>
      </c>
      <c r="D442" t="s">
        <v>74</v>
      </c>
      <c r="E442" t="s">
        <v>355</v>
      </c>
      <c r="F442" t="s">
        <v>78</v>
      </c>
      <c r="G442" t="s">
        <v>322</v>
      </c>
    </row>
    <row r="443" spans="1:7" x14ac:dyDescent="0.3">
      <c r="A443">
        <v>9</v>
      </c>
      <c r="B443" s="7">
        <v>43821</v>
      </c>
      <c r="C443" t="s">
        <v>361</v>
      </c>
      <c r="D443" t="s">
        <v>98</v>
      </c>
      <c r="E443" t="s">
        <v>344</v>
      </c>
      <c r="F443" t="s">
        <v>35</v>
      </c>
      <c r="G443" t="s">
        <v>316</v>
      </c>
    </row>
    <row r="444" spans="1:7" x14ac:dyDescent="0.3">
      <c r="A444">
        <v>9</v>
      </c>
      <c r="B444" s="7">
        <v>43821</v>
      </c>
      <c r="C444" t="s">
        <v>315</v>
      </c>
      <c r="D444" t="s">
        <v>42</v>
      </c>
      <c r="E444" t="s">
        <v>317</v>
      </c>
      <c r="F444" t="s">
        <v>90</v>
      </c>
      <c r="G444" t="s">
        <v>350</v>
      </c>
    </row>
    <row r="445" spans="1:7" x14ac:dyDescent="0.3">
      <c r="A445">
        <v>9</v>
      </c>
      <c r="B445" s="7">
        <v>43822</v>
      </c>
      <c r="C445" t="s">
        <v>367</v>
      </c>
      <c r="D445" t="s">
        <v>68</v>
      </c>
      <c r="E445" t="s">
        <v>326</v>
      </c>
      <c r="F445" t="s">
        <v>52</v>
      </c>
      <c r="G445" t="s">
        <v>352</v>
      </c>
    </row>
    <row r="446" spans="1:7" x14ac:dyDescent="0.3">
      <c r="A446">
        <v>9</v>
      </c>
      <c r="B446" s="7">
        <v>43822</v>
      </c>
      <c r="C446" t="s">
        <v>351</v>
      </c>
      <c r="D446" t="s">
        <v>56</v>
      </c>
      <c r="E446" t="s">
        <v>323</v>
      </c>
      <c r="F446" t="s">
        <v>58</v>
      </c>
      <c r="G446" t="s">
        <v>334</v>
      </c>
    </row>
    <row r="447" spans="1:7" x14ac:dyDescent="0.3">
      <c r="A447">
        <v>9</v>
      </c>
      <c r="B447" s="7">
        <v>43822</v>
      </c>
      <c r="C447" t="s">
        <v>321</v>
      </c>
      <c r="D447" t="s">
        <v>78</v>
      </c>
      <c r="E447" t="s">
        <v>322</v>
      </c>
      <c r="F447" t="s">
        <v>64</v>
      </c>
      <c r="G447" t="s">
        <v>313</v>
      </c>
    </row>
    <row r="448" spans="1:7" x14ac:dyDescent="0.3">
      <c r="A448">
        <v>9</v>
      </c>
      <c r="B448" s="7">
        <v>43822</v>
      </c>
      <c r="C448" t="s">
        <v>366</v>
      </c>
      <c r="D448" t="s">
        <v>111</v>
      </c>
      <c r="E448" t="s">
        <v>341</v>
      </c>
      <c r="F448" t="s">
        <v>66</v>
      </c>
      <c r="G448" t="s">
        <v>338</v>
      </c>
    </row>
    <row r="449" spans="1:7" x14ac:dyDescent="0.3">
      <c r="A449">
        <v>9</v>
      </c>
      <c r="B449" s="7">
        <v>43822</v>
      </c>
      <c r="C449" t="s">
        <v>324</v>
      </c>
      <c r="D449" t="s">
        <v>81</v>
      </c>
      <c r="E449" t="s">
        <v>325</v>
      </c>
      <c r="F449" t="s">
        <v>92</v>
      </c>
      <c r="G449" t="s">
        <v>320</v>
      </c>
    </row>
    <row r="450" spans="1:7" x14ac:dyDescent="0.3">
      <c r="A450">
        <v>9</v>
      </c>
      <c r="B450" s="7">
        <v>43822</v>
      </c>
      <c r="C450" t="s">
        <v>330</v>
      </c>
      <c r="D450" t="s">
        <v>54</v>
      </c>
      <c r="E450" t="s">
        <v>331</v>
      </c>
      <c r="F450" t="s">
        <v>84</v>
      </c>
      <c r="G450" t="s">
        <v>343</v>
      </c>
    </row>
    <row r="451" spans="1:7" x14ac:dyDescent="0.3">
      <c r="A451">
        <v>9</v>
      </c>
      <c r="B451" s="7">
        <v>43822</v>
      </c>
      <c r="C451" t="s">
        <v>359</v>
      </c>
      <c r="D451" t="s">
        <v>160</v>
      </c>
      <c r="E451" t="s">
        <v>332</v>
      </c>
      <c r="F451" t="s">
        <v>118</v>
      </c>
      <c r="G451" t="s">
        <v>340</v>
      </c>
    </row>
    <row r="452" spans="1:7" x14ac:dyDescent="0.3">
      <c r="A452">
        <v>9</v>
      </c>
      <c r="B452" s="7">
        <v>43822</v>
      </c>
      <c r="C452" t="s">
        <v>345</v>
      </c>
      <c r="D452" t="s">
        <v>72</v>
      </c>
      <c r="E452" t="s">
        <v>346</v>
      </c>
      <c r="F452" t="s">
        <v>90</v>
      </c>
      <c r="G452" t="s">
        <v>350</v>
      </c>
    </row>
    <row r="453" spans="1:7" x14ac:dyDescent="0.3">
      <c r="A453">
        <v>9</v>
      </c>
      <c r="B453" s="7">
        <v>43822</v>
      </c>
      <c r="C453" t="s">
        <v>348</v>
      </c>
      <c r="D453" t="s">
        <v>37</v>
      </c>
      <c r="E453" t="s">
        <v>349</v>
      </c>
      <c r="F453" t="s">
        <v>76</v>
      </c>
      <c r="G453" t="s">
        <v>314</v>
      </c>
    </row>
    <row r="454" spans="1:7" x14ac:dyDescent="0.3">
      <c r="A454">
        <v>9</v>
      </c>
      <c r="B454" s="7">
        <v>43822</v>
      </c>
      <c r="C454" t="s">
        <v>363</v>
      </c>
      <c r="D454" t="s">
        <v>124</v>
      </c>
      <c r="E454" t="s">
        <v>347</v>
      </c>
      <c r="F454" t="s">
        <v>33</v>
      </c>
      <c r="G454" t="s">
        <v>354</v>
      </c>
    </row>
    <row r="455" spans="1:7" x14ac:dyDescent="0.3">
      <c r="A455">
        <v>9</v>
      </c>
      <c r="B455" s="7">
        <v>43822</v>
      </c>
      <c r="C455" t="s">
        <v>356</v>
      </c>
      <c r="D455" t="s">
        <v>60</v>
      </c>
      <c r="E455" t="s">
        <v>357</v>
      </c>
      <c r="F455" t="s">
        <v>44</v>
      </c>
      <c r="G455" t="s">
        <v>329</v>
      </c>
    </row>
    <row r="456" spans="1:7" x14ac:dyDescent="0.3">
      <c r="A456">
        <v>9</v>
      </c>
      <c r="B456" s="7">
        <v>43824</v>
      </c>
      <c r="C456" t="s">
        <v>312</v>
      </c>
      <c r="D456" t="s">
        <v>64</v>
      </c>
      <c r="E456" t="s">
        <v>313</v>
      </c>
      <c r="F456" t="s">
        <v>48</v>
      </c>
      <c r="G456" t="s">
        <v>335</v>
      </c>
    </row>
    <row r="457" spans="1:7" x14ac:dyDescent="0.3">
      <c r="A457">
        <v>9</v>
      </c>
      <c r="B457" s="7">
        <v>43824</v>
      </c>
      <c r="C457" t="s">
        <v>333</v>
      </c>
      <c r="D457" t="s">
        <v>58</v>
      </c>
      <c r="E457" t="s">
        <v>334</v>
      </c>
      <c r="F457" t="s">
        <v>74</v>
      </c>
      <c r="G457" t="s">
        <v>355</v>
      </c>
    </row>
    <row r="458" spans="1:7" x14ac:dyDescent="0.3">
      <c r="A458">
        <v>9</v>
      </c>
      <c r="B458" s="7">
        <v>43824</v>
      </c>
      <c r="C458" t="s">
        <v>356</v>
      </c>
      <c r="D458" t="s">
        <v>60</v>
      </c>
      <c r="E458" t="s">
        <v>357</v>
      </c>
      <c r="F458" t="s">
        <v>33</v>
      </c>
      <c r="G458" t="s">
        <v>354</v>
      </c>
    </row>
    <row r="459" spans="1:7" x14ac:dyDescent="0.3">
      <c r="A459">
        <v>9</v>
      </c>
      <c r="B459" s="7">
        <v>43824</v>
      </c>
      <c r="C459" t="s">
        <v>315</v>
      </c>
      <c r="D459" t="s">
        <v>42</v>
      </c>
      <c r="E459" t="s">
        <v>317</v>
      </c>
      <c r="F459" t="s">
        <v>35</v>
      </c>
      <c r="G459" t="s">
        <v>316</v>
      </c>
    </row>
    <row r="460" spans="1:7" x14ac:dyDescent="0.3">
      <c r="A460">
        <v>9</v>
      </c>
      <c r="B460" s="7">
        <v>43824</v>
      </c>
      <c r="C460" t="s">
        <v>362</v>
      </c>
      <c r="D460" t="s">
        <v>90</v>
      </c>
      <c r="E460" t="s">
        <v>350</v>
      </c>
      <c r="F460" t="s">
        <v>76</v>
      </c>
      <c r="G460" t="s">
        <v>314</v>
      </c>
    </row>
    <row r="461" spans="1:7" x14ac:dyDescent="0.3">
      <c r="A461">
        <v>10</v>
      </c>
      <c r="B461" s="7">
        <v>43825</v>
      </c>
      <c r="C461" t="s">
        <v>351</v>
      </c>
      <c r="D461" t="s">
        <v>56</v>
      </c>
      <c r="E461" t="s">
        <v>323</v>
      </c>
      <c r="F461" t="s">
        <v>66</v>
      </c>
      <c r="G461" t="s">
        <v>338</v>
      </c>
    </row>
    <row r="462" spans="1:7" x14ac:dyDescent="0.3">
      <c r="A462">
        <v>10</v>
      </c>
      <c r="B462" s="7">
        <v>43825</v>
      </c>
      <c r="C462" t="s">
        <v>327</v>
      </c>
      <c r="D462" t="s">
        <v>50</v>
      </c>
      <c r="E462" t="s">
        <v>328</v>
      </c>
      <c r="F462" t="s">
        <v>111</v>
      </c>
      <c r="G462" t="s">
        <v>341</v>
      </c>
    </row>
    <row r="463" spans="1:7" x14ac:dyDescent="0.3">
      <c r="A463">
        <v>10</v>
      </c>
      <c r="B463" s="7">
        <v>43825</v>
      </c>
      <c r="C463" t="s">
        <v>361</v>
      </c>
      <c r="D463" t="s">
        <v>98</v>
      </c>
      <c r="E463" t="s">
        <v>344</v>
      </c>
      <c r="F463" t="s">
        <v>160</v>
      </c>
      <c r="G463" t="s">
        <v>332</v>
      </c>
    </row>
    <row r="464" spans="1:7" x14ac:dyDescent="0.3">
      <c r="A464">
        <v>10</v>
      </c>
      <c r="B464" s="7">
        <v>43825</v>
      </c>
      <c r="C464" t="s">
        <v>336</v>
      </c>
      <c r="D464" t="s">
        <v>39</v>
      </c>
      <c r="E464" t="s">
        <v>337</v>
      </c>
      <c r="F464" t="s">
        <v>118</v>
      </c>
      <c r="G464" t="s">
        <v>340</v>
      </c>
    </row>
    <row r="465" spans="1:7" x14ac:dyDescent="0.3">
      <c r="A465">
        <v>10</v>
      </c>
      <c r="B465" s="7">
        <v>43825</v>
      </c>
      <c r="C465" t="s">
        <v>363</v>
      </c>
      <c r="D465" t="s">
        <v>124</v>
      </c>
      <c r="E465" t="s">
        <v>347</v>
      </c>
      <c r="F465" t="s">
        <v>44</v>
      </c>
      <c r="G465" t="s">
        <v>329</v>
      </c>
    </row>
    <row r="466" spans="1:7" x14ac:dyDescent="0.3">
      <c r="A466">
        <v>10</v>
      </c>
      <c r="B466" s="7">
        <v>43825</v>
      </c>
      <c r="C466" t="s">
        <v>342</v>
      </c>
      <c r="D466" t="s">
        <v>84</v>
      </c>
      <c r="E466" t="s">
        <v>343</v>
      </c>
      <c r="F466" t="s">
        <v>37</v>
      </c>
      <c r="G466" t="s">
        <v>349</v>
      </c>
    </row>
    <row r="467" spans="1:7" x14ac:dyDescent="0.3">
      <c r="A467">
        <v>10</v>
      </c>
      <c r="B467" s="7">
        <v>43826</v>
      </c>
      <c r="C467" t="s">
        <v>358</v>
      </c>
      <c r="D467" t="s">
        <v>48</v>
      </c>
      <c r="E467" t="s">
        <v>335</v>
      </c>
      <c r="F467" t="s">
        <v>68</v>
      </c>
      <c r="G467" t="s">
        <v>326</v>
      </c>
    </row>
    <row r="468" spans="1:7" x14ac:dyDescent="0.3">
      <c r="A468">
        <v>10</v>
      </c>
      <c r="B468" s="7">
        <v>43826</v>
      </c>
      <c r="C468" t="s">
        <v>318</v>
      </c>
      <c r="D468" t="s">
        <v>100</v>
      </c>
      <c r="E468" t="s">
        <v>319</v>
      </c>
      <c r="F468" t="s">
        <v>98</v>
      </c>
      <c r="G468" t="s">
        <v>344</v>
      </c>
    </row>
    <row r="469" spans="1:7" x14ac:dyDescent="0.3">
      <c r="A469">
        <v>10</v>
      </c>
      <c r="B469" s="7">
        <v>43826</v>
      </c>
      <c r="C469" t="s">
        <v>324</v>
      </c>
      <c r="D469" t="s">
        <v>81</v>
      </c>
      <c r="E469" t="s">
        <v>325</v>
      </c>
      <c r="F469" t="s">
        <v>58</v>
      </c>
      <c r="G469" t="s">
        <v>334</v>
      </c>
    </row>
    <row r="470" spans="1:7" x14ac:dyDescent="0.3">
      <c r="A470">
        <v>10</v>
      </c>
      <c r="B470" s="7">
        <v>43826</v>
      </c>
      <c r="C470" t="s">
        <v>365</v>
      </c>
      <c r="D470" t="s">
        <v>52</v>
      </c>
      <c r="E470" t="s">
        <v>352</v>
      </c>
      <c r="F470" t="s">
        <v>74</v>
      </c>
      <c r="G470" t="s">
        <v>355</v>
      </c>
    </row>
    <row r="471" spans="1:7" x14ac:dyDescent="0.3">
      <c r="A471">
        <v>10</v>
      </c>
      <c r="B471" s="7">
        <v>43826</v>
      </c>
      <c r="C471" t="s">
        <v>330</v>
      </c>
      <c r="D471" t="s">
        <v>54</v>
      </c>
      <c r="E471" t="s">
        <v>331</v>
      </c>
      <c r="F471" t="s">
        <v>78</v>
      </c>
      <c r="G471" t="s">
        <v>322</v>
      </c>
    </row>
    <row r="472" spans="1:7" x14ac:dyDescent="0.3">
      <c r="A472">
        <v>10</v>
      </c>
      <c r="B472" s="7">
        <v>43826</v>
      </c>
      <c r="C472" t="s">
        <v>356</v>
      </c>
      <c r="D472" t="s">
        <v>60</v>
      </c>
      <c r="E472" t="s">
        <v>357</v>
      </c>
      <c r="F472" t="s">
        <v>72</v>
      </c>
      <c r="G472" t="s">
        <v>346</v>
      </c>
    </row>
    <row r="473" spans="1:7" x14ac:dyDescent="0.3">
      <c r="A473">
        <v>10</v>
      </c>
      <c r="B473" s="7">
        <v>43827</v>
      </c>
      <c r="C473" t="s">
        <v>362</v>
      </c>
      <c r="D473" t="s">
        <v>90</v>
      </c>
      <c r="E473" t="s">
        <v>350</v>
      </c>
      <c r="F473" t="s">
        <v>160</v>
      </c>
      <c r="G473" t="s">
        <v>332</v>
      </c>
    </row>
    <row r="474" spans="1:7" x14ac:dyDescent="0.3">
      <c r="A474">
        <v>10</v>
      </c>
      <c r="B474" s="7">
        <v>43827</v>
      </c>
      <c r="C474" t="s">
        <v>358</v>
      </c>
      <c r="D474" t="s">
        <v>48</v>
      </c>
      <c r="E474" t="s">
        <v>335</v>
      </c>
      <c r="F474" t="s">
        <v>64</v>
      </c>
      <c r="G474" t="s">
        <v>313</v>
      </c>
    </row>
    <row r="475" spans="1:7" x14ac:dyDescent="0.3">
      <c r="A475">
        <v>10</v>
      </c>
      <c r="B475" s="7">
        <v>43827</v>
      </c>
      <c r="C475" t="s">
        <v>360</v>
      </c>
      <c r="D475" t="s">
        <v>76</v>
      </c>
      <c r="E475" t="s">
        <v>314</v>
      </c>
      <c r="F475" t="s">
        <v>78</v>
      </c>
      <c r="G475" t="s">
        <v>322</v>
      </c>
    </row>
    <row r="476" spans="1:7" x14ac:dyDescent="0.3">
      <c r="A476">
        <v>10</v>
      </c>
      <c r="B476" s="7">
        <v>43827</v>
      </c>
      <c r="C476" t="s">
        <v>330</v>
      </c>
      <c r="D476" t="s">
        <v>54</v>
      </c>
      <c r="E476" t="s">
        <v>331</v>
      </c>
      <c r="F476" t="s">
        <v>58</v>
      </c>
      <c r="G476" t="s">
        <v>334</v>
      </c>
    </row>
    <row r="477" spans="1:7" x14ac:dyDescent="0.3">
      <c r="A477">
        <v>10</v>
      </c>
      <c r="B477" s="7">
        <v>43827</v>
      </c>
      <c r="C477" t="s">
        <v>370</v>
      </c>
      <c r="D477" t="s">
        <v>66</v>
      </c>
      <c r="E477" t="s">
        <v>338</v>
      </c>
      <c r="F477" t="s">
        <v>111</v>
      </c>
      <c r="G477" t="s">
        <v>341</v>
      </c>
    </row>
    <row r="478" spans="1:7" x14ac:dyDescent="0.3">
      <c r="A478">
        <v>10</v>
      </c>
      <c r="B478" s="7">
        <v>43827</v>
      </c>
      <c r="C478" t="s">
        <v>368</v>
      </c>
      <c r="D478" t="s">
        <v>92</v>
      </c>
      <c r="E478" t="s">
        <v>320</v>
      </c>
      <c r="F478" t="s">
        <v>52</v>
      </c>
      <c r="G478" t="s">
        <v>352</v>
      </c>
    </row>
    <row r="479" spans="1:7" x14ac:dyDescent="0.3">
      <c r="A479">
        <v>10</v>
      </c>
      <c r="B479" s="7">
        <v>43827</v>
      </c>
      <c r="C479" t="s">
        <v>353</v>
      </c>
      <c r="D479" t="s">
        <v>33</v>
      </c>
      <c r="E479" t="s">
        <v>354</v>
      </c>
      <c r="F479" t="s">
        <v>50</v>
      </c>
      <c r="G479" t="s">
        <v>328</v>
      </c>
    </row>
    <row r="480" spans="1:7" x14ac:dyDescent="0.3">
      <c r="A480">
        <v>10</v>
      </c>
      <c r="B480" s="7">
        <v>43827</v>
      </c>
      <c r="C480" t="s">
        <v>369</v>
      </c>
      <c r="D480" t="s">
        <v>44</v>
      </c>
      <c r="E480" t="s">
        <v>329</v>
      </c>
      <c r="F480" t="s">
        <v>68</v>
      </c>
      <c r="G480" t="s">
        <v>326</v>
      </c>
    </row>
    <row r="481" spans="1:7" x14ac:dyDescent="0.3">
      <c r="A481">
        <v>10</v>
      </c>
      <c r="B481" s="7">
        <v>43827</v>
      </c>
      <c r="C481" t="s">
        <v>364</v>
      </c>
      <c r="D481" t="s">
        <v>74</v>
      </c>
      <c r="E481" t="s">
        <v>355</v>
      </c>
      <c r="F481" t="s">
        <v>81</v>
      </c>
      <c r="G481" t="s">
        <v>325</v>
      </c>
    </row>
    <row r="482" spans="1:7" x14ac:dyDescent="0.3">
      <c r="A482">
        <v>10</v>
      </c>
      <c r="B482" s="7">
        <v>43827</v>
      </c>
      <c r="C482" t="s">
        <v>339</v>
      </c>
      <c r="D482" t="s">
        <v>118</v>
      </c>
      <c r="E482" t="s">
        <v>340</v>
      </c>
      <c r="F482" t="s">
        <v>56</v>
      </c>
      <c r="G482" t="s">
        <v>323</v>
      </c>
    </row>
    <row r="483" spans="1:7" x14ac:dyDescent="0.3">
      <c r="A483">
        <v>10</v>
      </c>
      <c r="B483" s="7">
        <v>43827</v>
      </c>
      <c r="C483" t="s">
        <v>356</v>
      </c>
      <c r="D483" t="s">
        <v>60</v>
      </c>
      <c r="E483" t="s">
        <v>357</v>
      </c>
      <c r="F483" t="s">
        <v>39</v>
      </c>
      <c r="G483" t="s">
        <v>337</v>
      </c>
    </row>
    <row r="484" spans="1:7" x14ac:dyDescent="0.3">
      <c r="A484">
        <v>10</v>
      </c>
      <c r="B484" s="7">
        <v>43827</v>
      </c>
      <c r="C484" t="s">
        <v>363</v>
      </c>
      <c r="D484" t="s">
        <v>124</v>
      </c>
      <c r="E484" t="s">
        <v>347</v>
      </c>
      <c r="F484" t="s">
        <v>72</v>
      </c>
      <c r="G484" t="s">
        <v>346</v>
      </c>
    </row>
    <row r="485" spans="1:7" x14ac:dyDescent="0.3">
      <c r="A485">
        <v>10</v>
      </c>
      <c r="B485" s="7">
        <v>43827</v>
      </c>
      <c r="C485" t="s">
        <v>348</v>
      </c>
      <c r="D485" t="s">
        <v>37</v>
      </c>
      <c r="E485" t="s">
        <v>349</v>
      </c>
      <c r="F485" t="s">
        <v>42</v>
      </c>
      <c r="G485" t="s">
        <v>317</v>
      </c>
    </row>
    <row r="486" spans="1:7" x14ac:dyDescent="0.3">
      <c r="A486">
        <v>10</v>
      </c>
      <c r="B486" s="7">
        <v>43827</v>
      </c>
      <c r="C486" t="s">
        <v>315</v>
      </c>
      <c r="D486" t="s">
        <v>35</v>
      </c>
      <c r="E486" t="s">
        <v>316</v>
      </c>
      <c r="F486" t="s">
        <v>84</v>
      </c>
      <c r="G486" t="s">
        <v>343</v>
      </c>
    </row>
    <row r="487" spans="1:7" x14ac:dyDescent="0.3">
      <c r="A487">
        <v>10</v>
      </c>
      <c r="B487" s="7">
        <v>43828</v>
      </c>
      <c r="C487" t="s">
        <v>312</v>
      </c>
      <c r="D487" t="s">
        <v>64</v>
      </c>
      <c r="E487" t="s">
        <v>313</v>
      </c>
      <c r="F487" t="s">
        <v>98</v>
      </c>
      <c r="G487" t="s">
        <v>344</v>
      </c>
    </row>
    <row r="488" spans="1:7" x14ac:dyDescent="0.3">
      <c r="A488">
        <v>10</v>
      </c>
      <c r="B488" s="7">
        <v>43828</v>
      </c>
      <c r="C488" t="s">
        <v>359</v>
      </c>
      <c r="D488" t="s">
        <v>160</v>
      </c>
      <c r="E488" t="s">
        <v>332</v>
      </c>
      <c r="F488" t="s">
        <v>100</v>
      </c>
      <c r="G488" t="s">
        <v>319</v>
      </c>
    </row>
    <row r="489" spans="1:7" x14ac:dyDescent="0.3">
      <c r="A489">
        <v>10</v>
      </c>
      <c r="B489" s="7">
        <v>43828</v>
      </c>
      <c r="C489" t="s">
        <v>360</v>
      </c>
      <c r="D489" t="s">
        <v>76</v>
      </c>
      <c r="E489" t="s">
        <v>314</v>
      </c>
      <c r="F489" t="s">
        <v>33</v>
      </c>
      <c r="G489" t="s">
        <v>354</v>
      </c>
    </row>
    <row r="490" spans="1:7" x14ac:dyDescent="0.3">
      <c r="A490">
        <v>10</v>
      </c>
      <c r="B490" s="7">
        <v>43828</v>
      </c>
      <c r="C490" t="s">
        <v>362</v>
      </c>
      <c r="D490" t="s">
        <v>90</v>
      </c>
      <c r="E490" t="s">
        <v>350</v>
      </c>
      <c r="F490" t="s">
        <v>124</v>
      </c>
      <c r="G490" t="s">
        <v>347</v>
      </c>
    </row>
    <row r="491" spans="1:7" x14ac:dyDescent="0.3">
      <c r="A491">
        <v>10</v>
      </c>
      <c r="B491" s="7">
        <v>43828</v>
      </c>
      <c r="C491" t="s">
        <v>315</v>
      </c>
      <c r="D491" t="s">
        <v>42</v>
      </c>
      <c r="E491" t="s">
        <v>317</v>
      </c>
      <c r="F491" t="s">
        <v>39</v>
      </c>
      <c r="G491" t="s">
        <v>337</v>
      </c>
    </row>
    <row r="492" spans="1:7" x14ac:dyDescent="0.3">
      <c r="A492">
        <v>10</v>
      </c>
      <c r="B492" s="7">
        <v>43829</v>
      </c>
      <c r="C492" t="s">
        <v>324</v>
      </c>
      <c r="D492" t="s">
        <v>81</v>
      </c>
      <c r="E492" t="s">
        <v>325</v>
      </c>
      <c r="F492" t="s">
        <v>52</v>
      </c>
      <c r="G492" t="s">
        <v>352</v>
      </c>
    </row>
    <row r="493" spans="1:7" x14ac:dyDescent="0.3">
      <c r="A493">
        <v>10</v>
      </c>
      <c r="B493" s="7">
        <v>43829</v>
      </c>
      <c r="C493" t="s">
        <v>370</v>
      </c>
      <c r="D493" t="s">
        <v>66</v>
      </c>
      <c r="E493" t="s">
        <v>338</v>
      </c>
      <c r="F493" t="s">
        <v>54</v>
      </c>
      <c r="G493" t="s">
        <v>331</v>
      </c>
    </row>
    <row r="494" spans="1:7" x14ac:dyDescent="0.3">
      <c r="A494">
        <v>10</v>
      </c>
      <c r="B494" s="7">
        <v>43829</v>
      </c>
      <c r="C494" t="s">
        <v>368</v>
      </c>
      <c r="D494" t="s">
        <v>92</v>
      </c>
      <c r="E494" t="s">
        <v>320</v>
      </c>
      <c r="F494" t="s">
        <v>74</v>
      </c>
      <c r="G494" t="s">
        <v>355</v>
      </c>
    </row>
    <row r="495" spans="1:7" x14ac:dyDescent="0.3">
      <c r="A495">
        <v>10</v>
      </c>
      <c r="B495" s="7">
        <v>43829</v>
      </c>
      <c r="C495" t="s">
        <v>369</v>
      </c>
      <c r="D495" t="s">
        <v>44</v>
      </c>
      <c r="E495" t="s">
        <v>329</v>
      </c>
      <c r="F495" t="s">
        <v>50</v>
      </c>
      <c r="G495" t="s">
        <v>328</v>
      </c>
    </row>
    <row r="496" spans="1:7" x14ac:dyDescent="0.3">
      <c r="A496">
        <v>10</v>
      </c>
      <c r="B496" s="7">
        <v>43829</v>
      </c>
      <c r="C496" t="s">
        <v>342</v>
      </c>
      <c r="D496" t="s">
        <v>84</v>
      </c>
      <c r="E496" t="s">
        <v>343</v>
      </c>
      <c r="F496" t="s">
        <v>56</v>
      </c>
      <c r="G496" t="s">
        <v>323</v>
      </c>
    </row>
    <row r="497" spans="1:7" x14ac:dyDescent="0.3">
      <c r="A497">
        <v>10</v>
      </c>
      <c r="B497" s="7">
        <v>43829</v>
      </c>
      <c r="C497" t="s">
        <v>348</v>
      </c>
      <c r="D497" t="s">
        <v>37</v>
      </c>
      <c r="E497" t="s">
        <v>349</v>
      </c>
      <c r="F497" t="s">
        <v>72</v>
      </c>
      <c r="G497" t="s">
        <v>346</v>
      </c>
    </row>
    <row r="498" spans="1:7" x14ac:dyDescent="0.3">
      <c r="A498">
        <v>10</v>
      </c>
      <c r="B498" s="7">
        <v>43830</v>
      </c>
      <c r="C498" t="s">
        <v>318</v>
      </c>
      <c r="D498" t="s">
        <v>100</v>
      </c>
      <c r="E498" t="s">
        <v>319</v>
      </c>
      <c r="F498" t="s">
        <v>48</v>
      </c>
      <c r="G498" t="s">
        <v>335</v>
      </c>
    </row>
    <row r="499" spans="1:7" x14ac:dyDescent="0.3">
      <c r="A499">
        <v>10</v>
      </c>
      <c r="B499" s="7">
        <v>43830</v>
      </c>
      <c r="C499" t="s">
        <v>321</v>
      </c>
      <c r="D499" t="s">
        <v>78</v>
      </c>
      <c r="E499" t="s">
        <v>322</v>
      </c>
      <c r="F499" t="s">
        <v>58</v>
      </c>
      <c r="G499" t="s">
        <v>334</v>
      </c>
    </row>
    <row r="500" spans="1:7" x14ac:dyDescent="0.3">
      <c r="A500">
        <v>10</v>
      </c>
      <c r="B500" s="7">
        <v>43830</v>
      </c>
      <c r="C500" t="s">
        <v>363</v>
      </c>
      <c r="D500" t="s">
        <v>124</v>
      </c>
      <c r="E500" t="s">
        <v>347</v>
      </c>
      <c r="F500" t="s">
        <v>35</v>
      </c>
      <c r="G500" t="s">
        <v>316</v>
      </c>
    </row>
    <row r="501" spans="1:7" x14ac:dyDescent="0.3">
      <c r="A501">
        <v>10</v>
      </c>
      <c r="B501" s="7">
        <v>43830</v>
      </c>
      <c r="C501" t="s">
        <v>312</v>
      </c>
      <c r="D501" t="s">
        <v>64</v>
      </c>
      <c r="E501" t="s">
        <v>313</v>
      </c>
      <c r="F501" t="s">
        <v>68</v>
      </c>
      <c r="G501" t="s">
        <v>326</v>
      </c>
    </row>
    <row r="502" spans="1:7" x14ac:dyDescent="0.3">
      <c r="A502">
        <v>10</v>
      </c>
      <c r="B502" s="7">
        <v>43830</v>
      </c>
      <c r="C502" t="s">
        <v>353</v>
      </c>
      <c r="D502" t="s">
        <v>33</v>
      </c>
      <c r="E502" t="s">
        <v>354</v>
      </c>
      <c r="F502" t="s">
        <v>90</v>
      </c>
      <c r="G502" t="s">
        <v>350</v>
      </c>
    </row>
    <row r="503" spans="1:7" x14ac:dyDescent="0.3">
      <c r="A503">
        <v>10</v>
      </c>
      <c r="B503" s="7">
        <v>43830</v>
      </c>
      <c r="C503" t="s">
        <v>339</v>
      </c>
      <c r="D503" t="s">
        <v>118</v>
      </c>
      <c r="E503" t="s">
        <v>340</v>
      </c>
      <c r="F503" t="s">
        <v>60</v>
      </c>
      <c r="G503" t="s">
        <v>357</v>
      </c>
    </row>
    <row r="504" spans="1:7" x14ac:dyDescent="0.3">
      <c r="A504">
        <v>10</v>
      </c>
      <c r="B504" s="7">
        <v>43830</v>
      </c>
      <c r="C504" t="s">
        <v>361</v>
      </c>
      <c r="D504" t="s">
        <v>98</v>
      </c>
      <c r="E504" t="s">
        <v>344</v>
      </c>
      <c r="F504" t="s">
        <v>39</v>
      </c>
      <c r="G504" t="s">
        <v>337</v>
      </c>
    </row>
    <row r="505" spans="1:7" x14ac:dyDescent="0.3">
      <c r="A505">
        <v>10</v>
      </c>
      <c r="B505" s="7">
        <v>43831</v>
      </c>
      <c r="C505" t="s">
        <v>370</v>
      </c>
      <c r="D505" t="s">
        <v>66</v>
      </c>
      <c r="E505" t="s">
        <v>338</v>
      </c>
      <c r="F505" t="s">
        <v>81</v>
      </c>
      <c r="G505" t="s">
        <v>325</v>
      </c>
    </row>
    <row r="506" spans="1:7" x14ac:dyDescent="0.3">
      <c r="A506">
        <v>10</v>
      </c>
      <c r="B506" s="7">
        <v>43831</v>
      </c>
      <c r="C506" t="s">
        <v>366</v>
      </c>
      <c r="D506" t="s">
        <v>111</v>
      </c>
      <c r="E506" t="s">
        <v>341</v>
      </c>
      <c r="F506" t="s">
        <v>37</v>
      </c>
      <c r="G506" t="s">
        <v>349</v>
      </c>
    </row>
    <row r="507" spans="1:7" x14ac:dyDescent="0.3">
      <c r="A507">
        <v>10</v>
      </c>
      <c r="B507" s="7">
        <v>43831</v>
      </c>
      <c r="C507" t="s">
        <v>364</v>
      </c>
      <c r="D507" t="s">
        <v>74</v>
      </c>
      <c r="E507" t="s">
        <v>355</v>
      </c>
      <c r="F507" t="s">
        <v>44</v>
      </c>
      <c r="G507" t="s">
        <v>329</v>
      </c>
    </row>
    <row r="508" spans="1:7" x14ac:dyDescent="0.3">
      <c r="A508">
        <v>10</v>
      </c>
      <c r="B508" s="7">
        <v>43831</v>
      </c>
      <c r="C508" t="s">
        <v>315</v>
      </c>
      <c r="D508" t="s">
        <v>42</v>
      </c>
      <c r="E508" t="s">
        <v>317</v>
      </c>
      <c r="F508" t="s">
        <v>72</v>
      </c>
      <c r="G508" t="s">
        <v>346</v>
      </c>
    </row>
    <row r="509" spans="1:7" x14ac:dyDescent="0.3">
      <c r="A509">
        <v>11</v>
      </c>
      <c r="B509" s="7">
        <v>43832</v>
      </c>
      <c r="C509" t="s">
        <v>367</v>
      </c>
      <c r="D509" t="s">
        <v>68</v>
      </c>
      <c r="E509" t="s">
        <v>326</v>
      </c>
      <c r="F509" t="s">
        <v>100</v>
      </c>
      <c r="G509" t="s">
        <v>319</v>
      </c>
    </row>
    <row r="510" spans="1:7" x14ac:dyDescent="0.3">
      <c r="A510">
        <v>11</v>
      </c>
      <c r="B510" s="7">
        <v>43832</v>
      </c>
      <c r="C510" t="s">
        <v>321</v>
      </c>
      <c r="D510" t="s">
        <v>78</v>
      </c>
      <c r="E510" t="s">
        <v>322</v>
      </c>
      <c r="F510" t="s">
        <v>90</v>
      </c>
      <c r="G510" t="s">
        <v>350</v>
      </c>
    </row>
    <row r="511" spans="1:7" x14ac:dyDescent="0.3">
      <c r="A511">
        <v>11</v>
      </c>
      <c r="B511" s="7">
        <v>43832</v>
      </c>
      <c r="C511" t="s">
        <v>330</v>
      </c>
      <c r="D511" t="s">
        <v>54</v>
      </c>
      <c r="E511" t="s">
        <v>331</v>
      </c>
      <c r="F511" t="s">
        <v>64</v>
      </c>
      <c r="G511" t="s">
        <v>313</v>
      </c>
    </row>
    <row r="512" spans="1:7" x14ac:dyDescent="0.3">
      <c r="A512">
        <v>11</v>
      </c>
      <c r="B512" s="7">
        <v>43832</v>
      </c>
      <c r="C512" t="s">
        <v>368</v>
      </c>
      <c r="D512" t="s">
        <v>92</v>
      </c>
      <c r="E512" t="s">
        <v>320</v>
      </c>
      <c r="F512" t="s">
        <v>84</v>
      </c>
      <c r="G512" t="s">
        <v>343</v>
      </c>
    </row>
    <row r="513" spans="1:7" x14ac:dyDescent="0.3">
      <c r="A513">
        <v>11</v>
      </c>
      <c r="B513" s="7">
        <v>43832</v>
      </c>
      <c r="C513" t="s">
        <v>369</v>
      </c>
      <c r="D513" t="s">
        <v>44</v>
      </c>
      <c r="E513" t="s">
        <v>329</v>
      </c>
      <c r="F513" t="s">
        <v>60</v>
      </c>
      <c r="G513" t="s">
        <v>357</v>
      </c>
    </row>
    <row r="514" spans="1:7" x14ac:dyDescent="0.3">
      <c r="A514">
        <v>11</v>
      </c>
      <c r="B514" s="7">
        <v>43832</v>
      </c>
      <c r="C514" t="s">
        <v>336</v>
      </c>
      <c r="D514" t="s">
        <v>39</v>
      </c>
      <c r="E514" t="s">
        <v>337</v>
      </c>
      <c r="F514" t="s">
        <v>50</v>
      </c>
      <c r="G514" t="s">
        <v>328</v>
      </c>
    </row>
    <row r="515" spans="1:7" x14ac:dyDescent="0.3">
      <c r="A515">
        <v>11</v>
      </c>
      <c r="B515" s="7">
        <v>43832</v>
      </c>
      <c r="C515" t="s">
        <v>339</v>
      </c>
      <c r="D515" t="s">
        <v>118</v>
      </c>
      <c r="E515" t="s">
        <v>340</v>
      </c>
      <c r="F515" t="s">
        <v>98</v>
      </c>
      <c r="G515" t="s">
        <v>344</v>
      </c>
    </row>
    <row r="516" spans="1:7" x14ac:dyDescent="0.3">
      <c r="A516">
        <v>11</v>
      </c>
      <c r="B516" s="7">
        <v>43832</v>
      </c>
      <c r="C516" t="s">
        <v>363</v>
      </c>
      <c r="D516" t="s">
        <v>124</v>
      </c>
      <c r="E516" t="s">
        <v>347</v>
      </c>
      <c r="F516" t="s">
        <v>160</v>
      </c>
      <c r="G516" t="s">
        <v>332</v>
      </c>
    </row>
    <row r="517" spans="1:7" x14ac:dyDescent="0.3">
      <c r="A517">
        <v>11</v>
      </c>
      <c r="B517" s="7">
        <v>43832</v>
      </c>
      <c r="C517" t="s">
        <v>315</v>
      </c>
      <c r="D517" t="s">
        <v>35</v>
      </c>
      <c r="E517" t="s">
        <v>316</v>
      </c>
      <c r="F517" t="s">
        <v>56</v>
      </c>
      <c r="G517" t="s">
        <v>323</v>
      </c>
    </row>
    <row r="518" spans="1:7" x14ac:dyDescent="0.3">
      <c r="A518">
        <v>11</v>
      </c>
      <c r="B518" s="7">
        <v>43833</v>
      </c>
      <c r="C518" t="s">
        <v>358</v>
      </c>
      <c r="D518" t="s">
        <v>48</v>
      </c>
      <c r="E518" t="s">
        <v>335</v>
      </c>
      <c r="F518" t="s">
        <v>52</v>
      </c>
      <c r="G518" t="s">
        <v>352</v>
      </c>
    </row>
    <row r="519" spans="1:7" x14ac:dyDescent="0.3">
      <c r="A519">
        <v>11</v>
      </c>
      <c r="B519" s="7">
        <v>43833</v>
      </c>
      <c r="C519" t="s">
        <v>324</v>
      </c>
      <c r="D519" t="s">
        <v>81</v>
      </c>
      <c r="E519" t="s">
        <v>325</v>
      </c>
      <c r="F519" t="s">
        <v>54</v>
      </c>
      <c r="G519" t="s">
        <v>331</v>
      </c>
    </row>
    <row r="520" spans="1:7" x14ac:dyDescent="0.3">
      <c r="A520">
        <v>11</v>
      </c>
      <c r="B520" s="7">
        <v>43833</v>
      </c>
      <c r="C520" t="s">
        <v>370</v>
      </c>
      <c r="D520" t="s">
        <v>66</v>
      </c>
      <c r="E520" t="s">
        <v>338</v>
      </c>
      <c r="F520" t="s">
        <v>37</v>
      </c>
      <c r="G520" t="s">
        <v>349</v>
      </c>
    </row>
    <row r="521" spans="1:7" x14ac:dyDescent="0.3">
      <c r="A521">
        <v>11</v>
      </c>
      <c r="B521" s="7">
        <v>43833</v>
      </c>
      <c r="C521" t="s">
        <v>353</v>
      </c>
      <c r="D521" t="s">
        <v>33</v>
      </c>
      <c r="E521" t="s">
        <v>354</v>
      </c>
      <c r="F521" t="s">
        <v>58</v>
      </c>
      <c r="G521" t="s">
        <v>334</v>
      </c>
    </row>
    <row r="522" spans="1:7" x14ac:dyDescent="0.3">
      <c r="A522">
        <v>11</v>
      </c>
      <c r="B522" s="7">
        <v>43833</v>
      </c>
      <c r="C522" t="s">
        <v>345</v>
      </c>
      <c r="D522" t="s">
        <v>72</v>
      </c>
      <c r="E522" t="s">
        <v>346</v>
      </c>
      <c r="F522" t="s">
        <v>111</v>
      </c>
      <c r="G522" t="s">
        <v>341</v>
      </c>
    </row>
    <row r="523" spans="1:7" x14ac:dyDescent="0.3">
      <c r="A523">
        <v>11</v>
      </c>
      <c r="B523" s="7">
        <v>43833</v>
      </c>
      <c r="C523" t="s">
        <v>315</v>
      </c>
      <c r="D523" t="s">
        <v>42</v>
      </c>
      <c r="E523" t="s">
        <v>317</v>
      </c>
      <c r="F523" t="s">
        <v>76</v>
      </c>
      <c r="G523" t="s">
        <v>314</v>
      </c>
    </row>
    <row r="524" spans="1:7" x14ac:dyDescent="0.3">
      <c r="A524">
        <v>11</v>
      </c>
      <c r="B524" s="7">
        <v>43834</v>
      </c>
      <c r="C524" t="s">
        <v>315</v>
      </c>
      <c r="D524" t="s">
        <v>35</v>
      </c>
      <c r="E524" t="s">
        <v>316</v>
      </c>
      <c r="F524" t="s">
        <v>160</v>
      </c>
      <c r="G524" t="s">
        <v>332</v>
      </c>
    </row>
    <row r="525" spans="1:7" x14ac:dyDescent="0.3">
      <c r="A525">
        <v>11</v>
      </c>
      <c r="B525" s="7">
        <v>43834</v>
      </c>
      <c r="C525" t="s">
        <v>327</v>
      </c>
      <c r="D525" t="s">
        <v>50</v>
      </c>
      <c r="E525" t="s">
        <v>328</v>
      </c>
      <c r="F525" t="s">
        <v>64</v>
      </c>
      <c r="G525" t="s">
        <v>313</v>
      </c>
    </row>
    <row r="526" spans="1:7" x14ac:dyDescent="0.3">
      <c r="A526">
        <v>11</v>
      </c>
      <c r="B526" s="7">
        <v>43834</v>
      </c>
      <c r="C526" t="s">
        <v>324</v>
      </c>
      <c r="D526" t="s">
        <v>81</v>
      </c>
      <c r="E526" t="s">
        <v>325</v>
      </c>
      <c r="F526" t="s">
        <v>84</v>
      </c>
      <c r="G526" t="s">
        <v>343</v>
      </c>
    </row>
    <row r="527" spans="1:7" x14ac:dyDescent="0.3">
      <c r="A527">
        <v>11</v>
      </c>
      <c r="B527" s="7">
        <v>43834</v>
      </c>
      <c r="C527" t="s">
        <v>365</v>
      </c>
      <c r="D527" t="s">
        <v>52</v>
      </c>
      <c r="E527" t="s">
        <v>352</v>
      </c>
      <c r="F527" t="s">
        <v>78</v>
      </c>
      <c r="G527" t="s">
        <v>322</v>
      </c>
    </row>
    <row r="528" spans="1:7" x14ac:dyDescent="0.3">
      <c r="A528">
        <v>11</v>
      </c>
      <c r="B528" s="7">
        <v>43834</v>
      </c>
      <c r="C528" t="s">
        <v>367</v>
      </c>
      <c r="D528" t="s">
        <v>68</v>
      </c>
      <c r="E528" t="s">
        <v>326</v>
      </c>
      <c r="F528" t="s">
        <v>98</v>
      </c>
      <c r="G528" t="s">
        <v>344</v>
      </c>
    </row>
    <row r="529" spans="1:7" x14ac:dyDescent="0.3">
      <c r="A529">
        <v>11</v>
      </c>
      <c r="B529" s="7">
        <v>43834</v>
      </c>
      <c r="C529" t="s">
        <v>370</v>
      </c>
      <c r="D529" t="s">
        <v>66</v>
      </c>
      <c r="E529" t="s">
        <v>338</v>
      </c>
      <c r="F529" t="s">
        <v>90</v>
      </c>
      <c r="G529" t="s">
        <v>350</v>
      </c>
    </row>
    <row r="530" spans="1:7" x14ac:dyDescent="0.3">
      <c r="A530">
        <v>11</v>
      </c>
      <c r="B530" s="7">
        <v>43834</v>
      </c>
      <c r="C530" t="s">
        <v>368</v>
      </c>
      <c r="D530" t="s">
        <v>92</v>
      </c>
      <c r="E530" t="s">
        <v>320</v>
      </c>
      <c r="F530" t="s">
        <v>48</v>
      </c>
      <c r="G530" t="s">
        <v>335</v>
      </c>
    </row>
    <row r="531" spans="1:7" x14ac:dyDescent="0.3">
      <c r="A531">
        <v>11</v>
      </c>
      <c r="B531" s="7">
        <v>43834</v>
      </c>
      <c r="C531" t="s">
        <v>336</v>
      </c>
      <c r="D531" t="s">
        <v>39</v>
      </c>
      <c r="E531" t="s">
        <v>337</v>
      </c>
      <c r="F531" t="s">
        <v>100</v>
      </c>
      <c r="G531" t="s">
        <v>319</v>
      </c>
    </row>
    <row r="532" spans="1:7" x14ac:dyDescent="0.3">
      <c r="A532">
        <v>11</v>
      </c>
      <c r="B532" s="7">
        <v>43834</v>
      </c>
      <c r="C532" t="s">
        <v>364</v>
      </c>
      <c r="D532" t="s">
        <v>74</v>
      </c>
      <c r="E532" t="s">
        <v>355</v>
      </c>
      <c r="F532" t="s">
        <v>118</v>
      </c>
      <c r="G532" t="s">
        <v>340</v>
      </c>
    </row>
    <row r="533" spans="1:7" x14ac:dyDescent="0.3">
      <c r="A533">
        <v>11</v>
      </c>
      <c r="B533" s="7">
        <v>43834</v>
      </c>
      <c r="C533" t="s">
        <v>356</v>
      </c>
      <c r="D533" t="s">
        <v>60</v>
      </c>
      <c r="E533" t="s">
        <v>357</v>
      </c>
      <c r="F533" t="s">
        <v>56</v>
      </c>
      <c r="G533" t="s">
        <v>323</v>
      </c>
    </row>
    <row r="534" spans="1:7" x14ac:dyDescent="0.3">
      <c r="A534">
        <v>11</v>
      </c>
      <c r="B534" s="7">
        <v>43834</v>
      </c>
      <c r="C534" t="s">
        <v>363</v>
      </c>
      <c r="D534" t="s">
        <v>124</v>
      </c>
      <c r="E534" t="s">
        <v>347</v>
      </c>
      <c r="F534" t="s">
        <v>76</v>
      </c>
      <c r="G534" t="s">
        <v>314</v>
      </c>
    </row>
    <row r="535" spans="1:7" x14ac:dyDescent="0.3">
      <c r="A535">
        <v>11</v>
      </c>
      <c r="B535" s="7">
        <v>43835</v>
      </c>
      <c r="C535" t="s">
        <v>315</v>
      </c>
      <c r="D535" t="s">
        <v>35</v>
      </c>
      <c r="E535" t="s">
        <v>316</v>
      </c>
      <c r="F535" t="s">
        <v>111</v>
      </c>
      <c r="G535" t="s">
        <v>341</v>
      </c>
    </row>
    <row r="536" spans="1:7" x14ac:dyDescent="0.3">
      <c r="A536">
        <v>11</v>
      </c>
      <c r="B536" s="7">
        <v>43835</v>
      </c>
      <c r="C536" t="s">
        <v>330</v>
      </c>
      <c r="D536" t="s">
        <v>54</v>
      </c>
      <c r="E536" t="s">
        <v>331</v>
      </c>
      <c r="F536" t="s">
        <v>37</v>
      </c>
      <c r="G536" t="s">
        <v>349</v>
      </c>
    </row>
    <row r="537" spans="1:7" x14ac:dyDescent="0.3">
      <c r="A537">
        <v>11</v>
      </c>
      <c r="B537" s="7">
        <v>43835</v>
      </c>
      <c r="C537" t="s">
        <v>367</v>
      </c>
      <c r="D537" t="s">
        <v>68</v>
      </c>
      <c r="E537" t="s">
        <v>326</v>
      </c>
      <c r="F537" t="s">
        <v>44</v>
      </c>
      <c r="G537" t="s">
        <v>329</v>
      </c>
    </row>
    <row r="538" spans="1:7" x14ac:dyDescent="0.3">
      <c r="A538">
        <v>11</v>
      </c>
      <c r="B538" s="7">
        <v>43835</v>
      </c>
      <c r="C538" t="s">
        <v>345</v>
      </c>
      <c r="D538" t="s">
        <v>72</v>
      </c>
      <c r="E538" t="s">
        <v>346</v>
      </c>
      <c r="F538" t="s">
        <v>160</v>
      </c>
      <c r="G538" t="s">
        <v>332</v>
      </c>
    </row>
    <row r="539" spans="1:7" x14ac:dyDescent="0.3">
      <c r="A539">
        <v>11</v>
      </c>
      <c r="B539" s="7">
        <v>43835</v>
      </c>
      <c r="C539" t="s">
        <v>315</v>
      </c>
      <c r="D539" t="s">
        <v>42</v>
      </c>
      <c r="E539" t="s">
        <v>317</v>
      </c>
      <c r="F539" t="s">
        <v>56</v>
      </c>
      <c r="G539" t="s">
        <v>323</v>
      </c>
    </row>
    <row r="540" spans="1:7" x14ac:dyDescent="0.3">
      <c r="A540">
        <v>11</v>
      </c>
      <c r="B540" s="7">
        <v>43836</v>
      </c>
      <c r="C540" t="s">
        <v>318</v>
      </c>
      <c r="D540" t="s">
        <v>100</v>
      </c>
      <c r="E540" t="s">
        <v>319</v>
      </c>
      <c r="F540" t="s">
        <v>78</v>
      </c>
      <c r="G540" t="s">
        <v>322</v>
      </c>
    </row>
    <row r="541" spans="1:7" x14ac:dyDescent="0.3">
      <c r="A541">
        <v>11</v>
      </c>
      <c r="B541" s="7">
        <v>43836</v>
      </c>
      <c r="C541" t="s">
        <v>324</v>
      </c>
      <c r="D541" t="s">
        <v>81</v>
      </c>
      <c r="E541" t="s">
        <v>325</v>
      </c>
      <c r="F541" t="s">
        <v>50</v>
      </c>
      <c r="G541" t="s">
        <v>328</v>
      </c>
    </row>
    <row r="542" spans="1:7" x14ac:dyDescent="0.3">
      <c r="A542">
        <v>11</v>
      </c>
      <c r="B542" s="7">
        <v>43836</v>
      </c>
      <c r="C542" t="s">
        <v>333</v>
      </c>
      <c r="D542" t="s">
        <v>58</v>
      </c>
      <c r="E542" t="s">
        <v>334</v>
      </c>
      <c r="F542" t="s">
        <v>98</v>
      </c>
      <c r="G542" t="s">
        <v>344</v>
      </c>
    </row>
    <row r="543" spans="1:7" x14ac:dyDescent="0.3">
      <c r="A543">
        <v>11</v>
      </c>
      <c r="B543" s="7">
        <v>43836</v>
      </c>
      <c r="C543" t="s">
        <v>370</v>
      </c>
      <c r="D543" t="s">
        <v>66</v>
      </c>
      <c r="E543" t="s">
        <v>338</v>
      </c>
      <c r="F543" t="s">
        <v>48</v>
      </c>
      <c r="G543" t="s">
        <v>335</v>
      </c>
    </row>
    <row r="544" spans="1:7" x14ac:dyDescent="0.3">
      <c r="A544">
        <v>11</v>
      </c>
      <c r="B544" s="7">
        <v>43836</v>
      </c>
      <c r="C544" t="s">
        <v>365</v>
      </c>
      <c r="D544" t="s">
        <v>52</v>
      </c>
      <c r="E544" t="s">
        <v>352</v>
      </c>
      <c r="F544" t="s">
        <v>90</v>
      </c>
      <c r="G544" t="s">
        <v>350</v>
      </c>
    </row>
    <row r="545" spans="1:7" x14ac:dyDescent="0.3">
      <c r="A545">
        <v>11</v>
      </c>
      <c r="B545" s="7">
        <v>43836</v>
      </c>
      <c r="C545" t="s">
        <v>360</v>
      </c>
      <c r="D545" t="s">
        <v>76</v>
      </c>
      <c r="E545" t="s">
        <v>314</v>
      </c>
      <c r="F545" t="s">
        <v>84</v>
      </c>
      <c r="G545" t="s">
        <v>343</v>
      </c>
    </row>
    <row r="546" spans="1:7" x14ac:dyDescent="0.3">
      <c r="A546">
        <v>11</v>
      </c>
      <c r="B546" s="7">
        <v>43836</v>
      </c>
      <c r="C546" t="s">
        <v>336</v>
      </c>
      <c r="D546" t="s">
        <v>39</v>
      </c>
      <c r="E546" t="s">
        <v>337</v>
      </c>
      <c r="F546" t="s">
        <v>92</v>
      </c>
      <c r="G546" t="s">
        <v>320</v>
      </c>
    </row>
    <row r="547" spans="1:7" x14ac:dyDescent="0.3">
      <c r="A547">
        <v>11</v>
      </c>
      <c r="B547" s="7">
        <v>43836</v>
      </c>
      <c r="C547" t="s">
        <v>339</v>
      </c>
      <c r="D547" t="s">
        <v>118</v>
      </c>
      <c r="E547" t="s">
        <v>340</v>
      </c>
      <c r="F547" t="s">
        <v>74</v>
      </c>
      <c r="G547" t="s">
        <v>355</v>
      </c>
    </row>
    <row r="548" spans="1:7" x14ac:dyDescent="0.3">
      <c r="A548">
        <v>11</v>
      </c>
      <c r="B548" s="7">
        <v>43836</v>
      </c>
      <c r="C548" t="s">
        <v>363</v>
      </c>
      <c r="D548" t="s">
        <v>124</v>
      </c>
      <c r="E548" t="s">
        <v>347</v>
      </c>
      <c r="F548" t="s">
        <v>60</v>
      </c>
      <c r="G548" t="s">
        <v>357</v>
      </c>
    </row>
    <row r="549" spans="1:7" x14ac:dyDescent="0.3">
      <c r="A549">
        <v>11</v>
      </c>
      <c r="B549" s="7">
        <v>43837</v>
      </c>
      <c r="C549" t="s">
        <v>367</v>
      </c>
      <c r="D549" t="s">
        <v>68</v>
      </c>
      <c r="E549" t="s">
        <v>326</v>
      </c>
      <c r="F549" t="s">
        <v>56</v>
      </c>
      <c r="G549" t="s">
        <v>323</v>
      </c>
    </row>
    <row r="550" spans="1:7" x14ac:dyDescent="0.3">
      <c r="A550">
        <v>11</v>
      </c>
      <c r="B550" s="7">
        <v>43837</v>
      </c>
      <c r="C550" t="s">
        <v>312</v>
      </c>
      <c r="D550" t="s">
        <v>64</v>
      </c>
      <c r="E550" t="s">
        <v>313</v>
      </c>
      <c r="F550" t="s">
        <v>37</v>
      </c>
      <c r="G550" t="s">
        <v>349</v>
      </c>
    </row>
    <row r="551" spans="1:7" x14ac:dyDescent="0.3">
      <c r="A551">
        <v>11</v>
      </c>
      <c r="B551" s="7">
        <v>43837</v>
      </c>
      <c r="C551" t="s">
        <v>327</v>
      </c>
      <c r="D551" t="s">
        <v>50</v>
      </c>
      <c r="E551" t="s">
        <v>328</v>
      </c>
      <c r="F551" t="s">
        <v>98</v>
      </c>
      <c r="G551" t="s">
        <v>344</v>
      </c>
    </row>
    <row r="552" spans="1:7" x14ac:dyDescent="0.3">
      <c r="A552">
        <v>11</v>
      </c>
      <c r="B552" s="7">
        <v>43837</v>
      </c>
      <c r="C552" t="s">
        <v>359</v>
      </c>
      <c r="D552" t="s">
        <v>160</v>
      </c>
      <c r="E552" t="s">
        <v>332</v>
      </c>
      <c r="F552" t="s">
        <v>44</v>
      </c>
      <c r="G552" t="s">
        <v>329</v>
      </c>
    </row>
    <row r="553" spans="1:7" x14ac:dyDescent="0.3">
      <c r="A553">
        <v>11</v>
      </c>
      <c r="B553" s="7">
        <v>43837</v>
      </c>
      <c r="C553" t="s">
        <v>345</v>
      </c>
      <c r="D553" t="s">
        <v>72</v>
      </c>
      <c r="E553" t="s">
        <v>346</v>
      </c>
      <c r="F553" t="s">
        <v>124</v>
      </c>
      <c r="G553" t="s">
        <v>347</v>
      </c>
    </row>
    <row r="554" spans="1:7" x14ac:dyDescent="0.3">
      <c r="A554">
        <v>11</v>
      </c>
      <c r="B554" s="7">
        <v>43837</v>
      </c>
      <c r="C554" t="s">
        <v>315</v>
      </c>
      <c r="D554" t="s">
        <v>42</v>
      </c>
      <c r="E554" t="s">
        <v>317</v>
      </c>
      <c r="F554" t="s">
        <v>111</v>
      </c>
      <c r="G554" t="s">
        <v>341</v>
      </c>
    </row>
    <row r="555" spans="1:7" x14ac:dyDescent="0.3">
      <c r="A555">
        <v>11</v>
      </c>
      <c r="B555" s="7">
        <v>43838</v>
      </c>
      <c r="C555" t="s">
        <v>358</v>
      </c>
      <c r="D555" t="s">
        <v>48</v>
      </c>
      <c r="E555" t="s">
        <v>335</v>
      </c>
      <c r="F555" t="s">
        <v>118</v>
      </c>
      <c r="G555" t="s">
        <v>340</v>
      </c>
    </row>
    <row r="556" spans="1:7" x14ac:dyDescent="0.3">
      <c r="A556">
        <v>11</v>
      </c>
      <c r="B556" s="7">
        <v>43838</v>
      </c>
      <c r="C556" t="s">
        <v>318</v>
      </c>
      <c r="D556" t="s">
        <v>100</v>
      </c>
      <c r="E556" t="s">
        <v>319</v>
      </c>
      <c r="F556" t="s">
        <v>64</v>
      </c>
      <c r="G556" t="s">
        <v>313</v>
      </c>
    </row>
    <row r="557" spans="1:7" x14ac:dyDescent="0.3">
      <c r="A557">
        <v>11</v>
      </c>
      <c r="B557" s="7">
        <v>43838</v>
      </c>
      <c r="C557" t="s">
        <v>321</v>
      </c>
      <c r="D557" t="s">
        <v>78</v>
      </c>
      <c r="E557" t="s">
        <v>322</v>
      </c>
      <c r="F557" t="s">
        <v>54</v>
      </c>
      <c r="G557" t="s">
        <v>331</v>
      </c>
    </row>
    <row r="558" spans="1:7" x14ac:dyDescent="0.3">
      <c r="A558">
        <v>11</v>
      </c>
      <c r="B558" s="7">
        <v>43838</v>
      </c>
      <c r="C558" t="s">
        <v>324</v>
      </c>
      <c r="D558" t="s">
        <v>81</v>
      </c>
      <c r="E558" t="s">
        <v>325</v>
      </c>
      <c r="F558" t="s">
        <v>66</v>
      </c>
      <c r="G558" t="s">
        <v>338</v>
      </c>
    </row>
    <row r="559" spans="1:7" x14ac:dyDescent="0.3">
      <c r="A559">
        <v>11</v>
      </c>
      <c r="B559" s="7">
        <v>43838</v>
      </c>
      <c r="C559" t="s">
        <v>365</v>
      </c>
      <c r="D559" t="s">
        <v>52</v>
      </c>
      <c r="E559" t="s">
        <v>352</v>
      </c>
      <c r="F559" t="s">
        <v>33</v>
      </c>
      <c r="G559" t="s">
        <v>354</v>
      </c>
    </row>
    <row r="560" spans="1:7" x14ac:dyDescent="0.3">
      <c r="A560">
        <v>11</v>
      </c>
      <c r="B560" s="7">
        <v>43838</v>
      </c>
      <c r="C560" t="s">
        <v>336</v>
      </c>
      <c r="D560" t="s">
        <v>39</v>
      </c>
      <c r="E560" t="s">
        <v>337</v>
      </c>
      <c r="F560" t="s">
        <v>90</v>
      </c>
      <c r="G560" t="s">
        <v>350</v>
      </c>
    </row>
    <row r="561" spans="1:7" x14ac:dyDescent="0.3">
      <c r="A561">
        <v>11</v>
      </c>
      <c r="B561" s="7">
        <v>43838</v>
      </c>
      <c r="C561" t="s">
        <v>360</v>
      </c>
      <c r="D561" t="s">
        <v>76</v>
      </c>
      <c r="E561" t="s">
        <v>314</v>
      </c>
      <c r="F561" t="s">
        <v>92</v>
      </c>
      <c r="G561" t="s">
        <v>320</v>
      </c>
    </row>
    <row r="562" spans="1:7" x14ac:dyDescent="0.3">
      <c r="A562">
        <v>11</v>
      </c>
      <c r="B562" s="7">
        <v>43838</v>
      </c>
      <c r="C562" t="s">
        <v>342</v>
      </c>
      <c r="D562" t="s">
        <v>84</v>
      </c>
      <c r="E562" t="s">
        <v>343</v>
      </c>
      <c r="F562" t="s">
        <v>111</v>
      </c>
      <c r="G562" t="s">
        <v>341</v>
      </c>
    </row>
    <row r="563" spans="1:7" x14ac:dyDescent="0.3">
      <c r="A563">
        <v>11</v>
      </c>
      <c r="B563" s="7">
        <v>43838</v>
      </c>
      <c r="C563" t="s">
        <v>356</v>
      </c>
      <c r="D563" t="s">
        <v>60</v>
      </c>
      <c r="E563" t="s">
        <v>357</v>
      </c>
      <c r="F563" t="s">
        <v>74</v>
      </c>
      <c r="G563" t="s">
        <v>355</v>
      </c>
    </row>
    <row r="564" spans="1:7" x14ac:dyDescent="0.3">
      <c r="A564">
        <v>12</v>
      </c>
      <c r="B564" s="7">
        <v>43839</v>
      </c>
      <c r="C564" t="s">
        <v>351</v>
      </c>
      <c r="D564" t="s">
        <v>56</v>
      </c>
      <c r="E564" t="s">
        <v>323</v>
      </c>
      <c r="F564" t="s">
        <v>68</v>
      </c>
      <c r="G564" t="s">
        <v>326</v>
      </c>
    </row>
    <row r="565" spans="1:7" x14ac:dyDescent="0.3">
      <c r="A565">
        <v>12</v>
      </c>
      <c r="B565" s="7">
        <v>43839</v>
      </c>
      <c r="C565" t="s">
        <v>333</v>
      </c>
      <c r="D565" t="s">
        <v>58</v>
      </c>
      <c r="E565" t="s">
        <v>334</v>
      </c>
      <c r="F565" t="s">
        <v>48</v>
      </c>
      <c r="G565" t="s">
        <v>335</v>
      </c>
    </row>
    <row r="566" spans="1:7" x14ac:dyDescent="0.3">
      <c r="A566">
        <v>12</v>
      </c>
      <c r="B566" s="7">
        <v>43839</v>
      </c>
      <c r="C566" t="s">
        <v>369</v>
      </c>
      <c r="D566" t="s">
        <v>44</v>
      </c>
      <c r="E566" t="s">
        <v>329</v>
      </c>
      <c r="F566" t="s">
        <v>37</v>
      </c>
      <c r="G566" t="s">
        <v>349</v>
      </c>
    </row>
    <row r="567" spans="1:7" x14ac:dyDescent="0.3">
      <c r="A567">
        <v>12</v>
      </c>
      <c r="B567" s="7">
        <v>43839</v>
      </c>
      <c r="C567" t="s">
        <v>361</v>
      </c>
      <c r="D567" t="s">
        <v>98</v>
      </c>
      <c r="E567" t="s">
        <v>344</v>
      </c>
      <c r="F567" t="s">
        <v>33</v>
      </c>
      <c r="G567" t="s">
        <v>354</v>
      </c>
    </row>
    <row r="568" spans="1:7" x14ac:dyDescent="0.3">
      <c r="A568">
        <v>12</v>
      </c>
      <c r="B568" s="7">
        <v>43840</v>
      </c>
      <c r="C568" t="s">
        <v>370</v>
      </c>
      <c r="D568" t="s">
        <v>66</v>
      </c>
      <c r="E568" t="s">
        <v>338</v>
      </c>
      <c r="F568" t="s">
        <v>52</v>
      </c>
      <c r="G568" t="s">
        <v>352</v>
      </c>
    </row>
    <row r="569" spans="1:7" x14ac:dyDescent="0.3">
      <c r="A569">
        <v>12</v>
      </c>
      <c r="B569" s="7">
        <v>43840</v>
      </c>
      <c r="C569" t="s">
        <v>327</v>
      </c>
      <c r="D569" t="s">
        <v>50</v>
      </c>
      <c r="E569" t="s">
        <v>328</v>
      </c>
      <c r="F569" t="s">
        <v>54</v>
      </c>
      <c r="G569" t="s">
        <v>331</v>
      </c>
    </row>
    <row r="570" spans="1:7" x14ac:dyDescent="0.3">
      <c r="A570">
        <v>12</v>
      </c>
      <c r="B570" s="7">
        <v>43840</v>
      </c>
      <c r="C570" t="s">
        <v>366</v>
      </c>
      <c r="D570" t="s">
        <v>111</v>
      </c>
      <c r="E570" t="s">
        <v>341</v>
      </c>
      <c r="F570" t="s">
        <v>76</v>
      </c>
      <c r="G570" t="s">
        <v>314</v>
      </c>
    </row>
    <row r="571" spans="1:7" x14ac:dyDescent="0.3">
      <c r="A571">
        <v>12</v>
      </c>
      <c r="B571" s="7">
        <v>43840</v>
      </c>
      <c r="C571" t="s">
        <v>368</v>
      </c>
      <c r="D571" t="s">
        <v>92</v>
      </c>
      <c r="E571" t="s">
        <v>320</v>
      </c>
      <c r="F571" t="s">
        <v>78</v>
      </c>
      <c r="G571" t="s">
        <v>322</v>
      </c>
    </row>
    <row r="572" spans="1:7" x14ac:dyDescent="0.3">
      <c r="A572">
        <v>12</v>
      </c>
      <c r="B572" s="7">
        <v>43840</v>
      </c>
      <c r="C572" t="s">
        <v>359</v>
      </c>
      <c r="D572" t="s">
        <v>160</v>
      </c>
      <c r="E572" t="s">
        <v>332</v>
      </c>
      <c r="F572" t="s">
        <v>118</v>
      </c>
      <c r="G572" t="s">
        <v>340</v>
      </c>
    </row>
    <row r="573" spans="1:7" x14ac:dyDescent="0.3">
      <c r="A573">
        <v>12</v>
      </c>
      <c r="B573" s="7">
        <v>43840</v>
      </c>
      <c r="C573" t="s">
        <v>336</v>
      </c>
      <c r="D573" t="s">
        <v>39</v>
      </c>
      <c r="E573" t="s">
        <v>337</v>
      </c>
      <c r="F573" t="s">
        <v>42</v>
      </c>
      <c r="G573" t="s">
        <v>317</v>
      </c>
    </row>
    <row r="574" spans="1:7" x14ac:dyDescent="0.3">
      <c r="A574">
        <v>12</v>
      </c>
      <c r="B574" s="7">
        <v>43840</v>
      </c>
      <c r="C574" t="s">
        <v>345</v>
      </c>
      <c r="D574" t="s">
        <v>72</v>
      </c>
      <c r="E574" t="s">
        <v>346</v>
      </c>
      <c r="F574" t="s">
        <v>81</v>
      </c>
      <c r="G574" t="s">
        <v>325</v>
      </c>
    </row>
    <row r="575" spans="1:7" x14ac:dyDescent="0.3">
      <c r="A575">
        <v>12</v>
      </c>
      <c r="B575" s="7">
        <v>43840</v>
      </c>
      <c r="C575" t="s">
        <v>342</v>
      </c>
      <c r="D575" t="s">
        <v>84</v>
      </c>
      <c r="E575" t="s">
        <v>343</v>
      </c>
      <c r="F575" t="s">
        <v>100</v>
      </c>
      <c r="G575" t="s">
        <v>319</v>
      </c>
    </row>
    <row r="576" spans="1:7" x14ac:dyDescent="0.3">
      <c r="A576">
        <v>12</v>
      </c>
      <c r="B576" s="7">
        <v>43840</v>
      </c>
      <c r="C576" t="s">
        <v>363</v>
      </c>
      <c r="D576" t="s">
        <v>124</v>
      </c>
      <c r="E576" t="s">
        <v>347</v>
      </c>
      <c r="F576" t="s">
        <v>74</v>
      </c>
      <c r="G576" t="s">
        <v>355</v>
      </c>
    </row>
    <row r="577" spans="1:7" x14ac:dyDescent="0.3">
      <c r="A577">
        <v>12</v>
      </c>
      <c r="B577" s="7">
        <v>43840</v>
      </c>
      <c r="C577" t="s">
        <v>315</v>
      </c>
      <c r="D577" t="s">
        <v>35</v>
      </c>
      <c r="E577" t="s">
        <v>316</v>
      </c>
      <c r="F577" t="s">
        <v>60</v>
      </c>
      <c r="G577" t="s">
        <v>357</v>
      </c>
    </row>
    <row r="578" spans="1:7" x14ac:dyDescent="0.3">
      <c r="A578">
        <v>12</v>
      </c>
      <c r="B578" s="7">
        <v>43841</v>
      </c>
      <c r="C578" t="s">
        <v>353</v>
      </c>
      <c r="D578" t="s">
        <v>33</v>
      </c>
      <c r="E578" t="s">
        <v>354</v>
      </c>
      <c r="F578" t="s">
        <v>44</v>
      </c>
      <c r="G578" t="s">
        <v>329</v>
      </c>
    </row>
    <row r="579" spans="1:7" x14ac:dyDescent="0.3">
      <c r="A579">
        <v>12</v>
      </c>
      <c r="B579" s="7">
        <v>43841</v>
      </c>
      <c r="C579" t="s">
        <v>358</v>
      </c>
      <c r="D579" t="s">
        <v>48</v>
      </c>
      <c r="E579" t="s">
        <v>335</v>
      </c>
      <c r="F579" t="s">
        <v>76</v>
      </c>
      <c r="G579" t="s">
        <v>314</v>
      </c>
    </row>
    <row r="580" spans="1:7" x14ac:dyDescent="0.3">
      <c r="A580">
        <v>12</v>
      </c>
      <c r="B580" s="7">
        <v>43841</v>
      </c>
      <c r="C580" t="s">
        <v>351</v>
      </c>
      <c r="D580" t="s">
        <v>56</v>
      </c>
      <c r="E580" t="s">
        <v>323</v>
      </c>
      <c r="F580" t="s">
        <v>92</v>
      </c>
      <c r="G580" t="s">
        <v>320</v>
      </c>
    </row>
    <row r="581" spans="1:7" x14ac:dyDescent="0.3">
      <c r="A581">
        <v>12</v>
      </c>
      <c r="B581" s="7">
        <v>43841</v>
      </c>
      <c r="C581" t="s">
        <v>361</v>
      </c>
      <c r="D581" t="s">
        <v>98</v>
      </c>
      <c r="E581" t="s">
        <v>344</v>
      </c>
      <c r="F581" t="s">
        <v>42</v>
      </c>
      <c r="G581" t="s">
        <v>317</v>
      </c>
    </row>
    <row r="582" spans="1:7" x14ac:dyDescent="0.3">
      <c r="A582">
        <v>12</v>
      </c>
      <c r="B582" s="7">
        <v>43841</v>
      </c>
      <c r="C582" t="s">
        <v>336</v>
      </c>
      <c r="D582" t="s">
        <v>39</v>
      </c>
      <c r="E582" t="s">
        <v>337</v>
      </c>
      <c r="F582" t="s">
        <v>58</v>
      </c>
      <c r="G582" t="s">
        <v>334</v>
      </c>
    </row>
    <row r="583" spans="1:7" x14ac:dyDescent="0.3">
      <c r="A583">
        <v>12</v>
      </c>
      <c r="B583" s="7">
        <v>43841</v>
      </c>
      <c r="C583" t="s">
        <v>362</v>
      </c>
      <c r="D583" t="s">
        <v>90</v>
      </c>
      <c r="E583" t="s">
        <v>350</v>
      </c>
      <c r="F583" t="s">
        <v>68</v>
      </c>
      <c r="G583" t="s">
        <v>326</v>
      </c>
    </row>
    <row r="584" spans="1:7" x14ac:dyDescent="0.3">
      <c r="A584">
        <v>12</v>
      </c>
      <c r="B584" s="7">
        <v>43841</v>
      </c>
      <c r="C584" t="s">
        <v>348</v>
      </c>
      <c r="D584" t="s">
        <v>37</v>
      </c>
      <c r="E584" t="s">
        <v>349</v>
      </c>
      <c r="F584" t="s">
        <v>74</v>
      </c>
      <c r="G584" t="s">
        <v>355</v>
      </c>
    </row>
    <row r="585" spans="1:7" x14ac:dyDescent="0.3">
      <c r="A585">
        <v>12</v>
      </c>
      <c r="B585" s="7">
        <v>43842</v>
      </c>
      <c r="C585" t="s">
        <v>366</v>
      </c>
      <c r="D585" t="s">
        <v>111</v>
      </c>
      <c r="E585" t="s">
        <v>341</v>
      </c>
      <c r="F585" t="s">
        <v>54</v>
      </c>
      <c r="G585" t="s">
        <v>331</v>
      </c>
    </row>
    <row r="586" spans="1:7" x14ac:dyDescent="0.3">
      <c r="A586">
        <v>12</v>
      </c>
      <c r="B586" s="7">
        <v>43842</v>
      </c>
      <c r="C586" t="s">
        <v>370</v>
      </c>
      <c r="D586" t="s">
        <v>66</v>
      </c>
      <c r="E586" t="s">
        <v>338</v>
      </c>
      <c r="F586" t="s">
        <v>84</v>
      </c>
      <c r="G586" t="s">
        <v>343</v>
      </c>
    </row>
    <row r="587" spans="1:7" x14ac:dyDescent="0.3">
      <c r="A587">
        <v>12</v>
      </c>
      <c r="B587" s="7">
        <v>43842</v>
      </c>
      <c r="C587" t="s">
        <v>327</v>
      </c>
      <c r="D587" t="s">
        <v>50</v>
      </c>
      <c r="E587" t="s">
        <v>328</v>
      </c>
      <c r="F587" t="s">
        <v>52</v>
      </c>
      <c r="G587" t="s">
        <v>352</v>
      </c>
    </row>
    <row r="588" spans="1:7" x14ac:dyDescent="0.3">
      <c r="A588">
        <v>12</v>
      </c>
      <c r="B588" s="7">
        <v>43842</v>
      </c>
      <c r="C588" t="s">
        <v>312</v>
      </c>
      <c r="D588" t="s">
        <v>64</v>
      </c>
      <c r="E588" t="s">
        <v>313</v>
      </c>
      <c r="F588" t="s">
        <v>118</v>
      </c>
      <c r="G588" t="s">
        <v>340</v>
      </c>
    </row>
    <row r="589" spans="1:7" x14ac:dyDescent="0.3">
      <c r="A589">
        <v>12</v>
      </c>
      <c r="B589" s="7">
        <v>43842</v>
      </c>
      <c r="C589" t="s">
        <v>359</v>
      </c>
      <c r="D589" t="s">
        <v>160</v>
      </c>
      <c r="E589" t="s">
        <v>332</v>
      </c>
      <c r="F589" t="s">
        <v>60</v>
      </c>
      <c r="G589" t="s">
        <v>357</v>
      </c>
    </row>
    <row r="590" spans="1:7" x14ac:dyDescent="0.3">
      <c r="A590">
        <v>12</v>
      </c>
      <c r="B590" s="7">
        <v>43842</v>
      </c>
      <c r="C590" t="s">
        <v>362</v>
      </c>
      <c r="D590" t="s">
        <v>90</v>
      </c>
      <c r="E590" t="s">
        <v>350</v>
      </c>
      <c r="F590" t="s">
        <v>35</v>
      </c>
      <c r="G590" t="s">
        <v>316</v>
      </c>
    </row>
    <row r="591" spans="1:7" x14ac:dyDescent="0.3">
      <c r="A591">
        <v>12</v>
      </c>
      <c r="B591" s="7">
        <v>43842</v>
      </c>
      <c r="C591" t="s">
        <v>345</v>
      </c>
      <c r="D591" t="s">
        <v>72</v>
      </c>
      <c r="E591" t="s">
        <v>346</v>
      </c>
      <c r="F591" t="s">
        <v>100</v>
      </c>
      <c r="G591" t="s">
        <v>319</v>
      </c>
    </row>
    <row r="592" spans="1:7" x14ac:dyDescent="0.3">
      <c r="A592">
        <v>12</v>
      </c>
      <c r="B592" s="7">
        <v>43843</v>
      </c>
      <c r="C592" t="s">
        <v>351</v>
      </c>
      <c r="D592" t="s">
        <v>56</v>
      </c>
      <c r="E592" t="s">
        <v>323</v>
      </c>
      <c r="F592" t="s">
        <v>76</v>
      </c>
      <c r="G592" t="s">
        <v>314</v>
      </c>
    </row>
    <row r="593" spans="1:7" x14ac:dyDescent="0.3">
      <c r="A593">
        <v>12</v>
      </c>
      <c r="B593" s="7">
        <v>43843</v>
      </c>
      <c r="C593" t="s">
        <v>321</v>
      </c>
      <c r="D593" t="s">
        <v>78</v>
      </c>
      <c r="E593" t="s">
        <v>322</v>
      </c>
      <c r="F593" t="s">
        <v>58</v>
      </c>
      <c r="G593" t="s">
        <v>334</v>
      </c>
    </row>
    <row r="594" spans="1:7" x14ac:dyDescent="0.3">
      <c r="A594">
        <v>12</v>
      </c>
      <c r="B594" s="7">
        <v>43843</v>
      </c>
      <c r="C594" t="s">
        <v>358</v>
      </c>
      <c r="D594" t="s">
        <v>48</v>
      </c>
      <c r="E594" t="s">
        <v>335</v>
      </c>
      <c r="F594" t="s">
        <v>92</v>
      </c>
      <c r="G594" t="s">
        <v>320</v>
      </c>
    </row>
    <row r="595" spans="1:7" x14ac:dyDescent="0.3">
      <c r="A595">
        <v>12</v>
      </c>
      <c r="B595" s="7">
        <v>43843</v>
      </c>
      <c r="C595" t="s">
        <v>369</v>
      </c>
      <c r="D595" t="s">
        <v>44</v>
      </c>
      <c r="E595" t="s">
        <v>329</v>
      </c>
      <c r="F595" t="s">
        <v>98</v>
      </c>
      <c r="G595" t="s">
        <v>344</v>
      </c>
    </row>
    <row r="596" spans="1:7" x14ac:dyDescent="0.3">
      <c r="A596">
        <v>12</v>
      </c>
      <c r="B596" s="7">
        <v>43843</v>
      </c>
      <c r="C596" t="s">
        <v>348</v>
      </c>
      <c r="D596" t="s">
        <v>37</v>
      </c>
      <c r="E596" t="s">
        <v>349</v>
      </c>
      <c r="F596" t="s">
        <v>100</v>
      </c>
      <c r="G596" t="s">
        <v>319</v>
      </c>
    </row>
    <row r="597" spans="1:7" x14ac:dyDescent="0.3">
      <c r="A597">
        <v>12</v>
      </c>
      <c r="B597" s="7">
        <v>43843</v>
      </c>
      <c r="C597" t="s">
        <v>363</v>
      </c>
      <c r="D597" t="s">
        <v>124</v>
      </c>
      <c r="E597" t="s">
        <v>347</v>
      </c>
      <c r="F597" t="s">
        <v>81</v>
      </c>
      <c r="G597" t="s">
        <v>325</v>
      </c>
    </row>
    <row r="598" spans="1:7" x14ac:dyDescent="0.3">
      <c r="A598">
        <v>12</v>
      </c>
      <c r="B598" s="7">
        <v>43843</v>
      </c>
      <c r="C598" t="s">
        <v>315</v>
      </c>
      <c r="D598" t="s">
        <v>42</v>
      </c>
      <c r="E598" t="s">
        <v>317</v>
      </c>
      <c r="F598" t="s">
        <v>68</v>
      </c>
      <c r="G598" t="s">
        <v>326</v>
      </c>
    </row>
    <row r="599" spans="1:7" x14ac:dyDescent="0.3">
      <c r="A599">
        <v>12</v>
      </c>
      <c r="B599" s="7">
        <v>43844</v>
      </c>
      <c r="C599" t="s">
        <v>365</v>
      </c>
      <c r="D599" t="s">
        <v>52</v>
      </c>
      <c r="E599" t="s">
        <v>352</v>
      </c>
      <c r="F599" t="s">
        <v>72</v>
      </c>
      <c r="G599" t="s">
        <v>346</v>
      </c>
    </row>
    <row r="600" spans="1:7" x14ac:dyDescent="0.3">
      <c r="A600">
        <v>12</v>
      </c>
      <c r="B600" s="7">
        <v>43844</v>
      </c>
      <c r="C600" t="s">
        <v>327</v>
      </c>
      <c r="D600" t="s">
        <v>50</v>
      </c>
      <c r="E600" t="s">
        <v>328</v>
      </c>
      <c r="F600" t="s">
        <v>84</v>
      </c>
      <c r="G600" t="s">
        <v>343</v>
      </c>
    </row>
    <row r="601" spans="1:7" x14ac:dyDescent="0.3">
      <c r="A601">
        <v>12</v>
      </c>
      <c r="B601" s="7">
        <v>43844</v>
      </c>
      <c r="C601" t="s">
        <v>359</v>
      </c>
      <c r="D601" t="s">
        <v>160</v>
      </c>
      <c r="E601" t="s">
        <v>332</v>
      </c>
      <c r="F601" t="s">
        <v>33</v>
      </c>
      <c r="G601" t="s">
        <v>354</v>
      </c>
    </row>
    <row r="602" spans="1:7" x14ac:dyDescent="0.3">
      <c r="A602">
        <v>12</v>
      </c>
      <c r="B602" s="7">
        <v>43844</v>
      </c>
      <c r="C602" t="s">
        <v>364</v>
      </c>
      <c r="D602" t="s">
        <v>74</v>
      </c>
      <c r="E602" t="s">
        <v>355</v>
      </c>
      <c r="F602" t="s">
        <v>111</v>
      </c>
      <c r="G602" t="s">
        <v>341</v>
      </c>
    </row>
    <row r="603" spans="1:7" x14ac:dyDescent="0.3">
      <c r="A603">
        <v>12</v>
      </c>
      <c r="B603" s="7">
        <v>43844</v>
      </c>
      <c r="C603" t="s">
        <v>356</v>
      </c>
      <c r="D603" t="s">
        <v>60</v>
      </c>
      <c r="E603" t="s">
        <v>357</v>
      </c>
      <c r="F603" t="s">
        <v>39</v>
      </c>
      <c r="G603" t="s">
        <v>337</v>
      </c>
    </row>
    <row r="604" spans="1:7" x14ac:dyDescent="0.3">
      <c r="A604">
        <v>12</v>
      </c>
      <c r="B604" s="7">
        <v>43844</v>
      </c>
      <c r="C604" t="s">
        <v>315</v>
      </c>
      <c r="D604" t="s">
        <v>35</v>
      </c>
      <c r="E604" t="s">
        <v>316</v>
      </c>
      <c r="F604" t="s">
        <v>68</v>
      </c>
      <c r="G604" t="s">
        <v>326</v>
      </c>
    </row>
    <row r="605" spans="1:7" x14ac:dyDescent="0.3">
      <c r="A605">
        <v>12</v>
      </c>
      <c r="B605" s="7">
        <v>43845</v>
      </c>
      <c r="C605" t="s">
        <v>358</v>
      </c>
      <c r="D605" t="s">
        <v>48</v>
      </c>
      <c r="E605" t="s">
        <v>335</v>
      </c>
      <c r="F605" t="s">
        <v>56</v>
      </c>
      <c r="G605" t="s">
        <v>323</v>
      </c>
    </row>
    <row r="606" spans="1:7" x14ac:dyDescent="0.3">
      <c r="A606">
        <v>12</v>
      </c>
      <c r="B606" s="7">
        <v>43845</v>
      </c>
      <c r="C606" t="s">
        <v>333</v>
      </c>
      <c r="D606" t="s">
        <v>58</v>
      </c>
      <c r="E606" t="s">
        <v>334</v>
      </c>
      <c r="F606" t="s">
        <v>50</v>
      </c>
      <c r="G606" t="s">
        <v>328</v>
      </c>
    </row>
    <row r="607" spans="1:7" x14ac:dyDescent="0.3">
      <c r="A607">
        <v>12</v>
      </c>
      <c r="B607" s="7">
        <v>43845</v>
      </c>
      <c r="C607" t="s">
        <v>330</v>
      </c>
      <c r="D607" t="s">
        <v>54</v>
      </c>
      <c r="E607" t="s">
        <v>331</v>
      </c>
      <c r="F607" t="s">
        <v>118</v>
      </c>
      <c r="G607" t="s">
        <v>340</v>
      </c>
    </row>
    <row r="608" spans="1:7" x14ac:dyDescent="0.3">
      <c r="A608">
        <v>12</v>
      </c>
      <c r="B608" s="7">
        <v>43845</v>
      </c>
      <c r="C608" t="s">
        <v>368</v>
      </c>
      <c r="D608" t="s">
        <v>92</v>
      </c>
      <c r="E608" t="s">
        <v>320</v>
      </c>
      <c r="F608" t="s">
        <v>66</v>
      </c>
      <c r="G608" t="s">
        <v>338</v>
      </c>
    </row>
    <row r="609" spans="1:7" x14ac:dyDescent="0.3">
      <c r="A609">
        <v>12</v>
      </c>
      <c r="B609" s="7">
        <v>43845</v>
      </c>
      <c r="C609" t="s">
        <v>369</v>
      </c>
      <c r="D609" t="s">
        <v>44</v>
      </c>
      <c r="E609" t="s">
        <v>329</v>
      </c>
      <c r="F609" t="s">
        <v>78</v>
      </c>
      <c r="G609" t="s">
        <v>322</v>
      </c>
    </row>
    <row r="610" spans="1:7" x14ac:dyDescent="0.3">
      <c r="A610">
        <v>12</v>
      </c>
      <c r="B610" s="7">
        <v>43845</v>
      </c>
      <c r="C610" t="s">
        <v>361</v>
      </c>
      <c r="D610" t="s">
        <v>98</v>
      </c>
      <c r="E610" t="s">
        <v>344</v>
      </c>
      <c r="F610" t="s">
        <v>64</v>
      </c>
      <c r="G610" t="s">
        <v>313</v>
      </c>
    </row>
    <row r="611" spans="1:7" x14ac:dyDescent="0.3">
      <c r="A611">
        <v>12</v>
      </c>
      <c r="B611" s="7">
        <v>43845</v>
      </c>
      <c r="C611" t="s">
        <v>362</v>
      </c>
      <c r="D611" t="s">
        <v>90</v>
      </c>
      <c r="E611" t="s">
        <v>350</v>
      </c>
      <c r="F611" t="s">
        <v>100</v>
      </c>
      <c r="G611" t="s">
        <v>319</v>
      </c>
    </row>
    <row r="612" spans="1:7" x14ac:dyDescent="0.3">
      <c r="A612">
        <v>12</v>
      </c>
      <c r="B612" s="7">
        <v>43845</v>
      </c>
      <c r="C612" t="s">
        <v>353</v>
      </c>
      <c r="D612" t="s">
        <v>33</v>
      </c>
      <c r="E612" t="s">
        <v>354</v>
      </c>
      <c r="F612" t="s">
        <v>37</v>
      </c>
      <c r="G612" t="s">
        <v>349</v>
      </c>
    </row>
    <row r="613" spans="1:7" x14ac:dyDescent="0.3">
      <c r="A613">
        <v>12</v>
      </c>
      <c r="B613" s="7">
        <v>43845</v>
      </c>
      <c r="C613" t="s">
        <v>363</v>
      </c>
      <c r="D613" t="s">
        <v>124</v>
      </c>
      <c r="E613" t="s">
        <v>347</v>
      </c>
      <c r="F613" t="s">
        <v>39</v>
      </c>
      <c r="G613" t="s">
        <v>337</v>
      </c>
    </row>
    <row r="614" spans="1:7" x14ac:dyDescent="0.3">
      <c r="A614">
        <v>12</v>
      </c>
      <c r="B614" s="7">
        <v>43845</v>
      </c>
      <c r="C614" t="s">
        <v>315</v>
      </c>
      <c r="D614" t="s">
        <v>42</v>
      </c>
      <c r="E614" t="s">
        <v>317</v>
      </c>
      <c r="F614" t="s">
        <v>81</v>
      </c>
      <c r="G614" t="s">
        <v>325</v>
      </c>
    </row>
    <row r="615" spans="1:7" x14ac:dyDescent="0.3">
      <c r="A615">
        <v>13</v>
      </c>
      <c r="B615" s="7">
        <v>43846</v>
      </c>
      <c r="C615" t="s">
        <v>366</v>
      </c>
      <c r="D615" t="s">
        <v>111</v>
      </c>
      <c r="E615" t="s">
        <v>341</v>
      </c>
      <c r="F615" t="s">
        <v>72</v>
      </c>
      <c r="G615" t="s">
        <v>346</v>
      </c>
    </row>
    <row r="616" spans="1:7" x14ac:dyDescent="0.3">
      <c r="A616">
        <v>13</v>
      </c>
      <c r="B616" s="7">
        <v>43846</v>
      </c>
      <c r="C616" t="s">
        <v>364</v>
      </c>
      <c r="D616" t="s">
        <v>74</v>
      </c>
      <c r="E616" t="s">
        <v>355</v>
      </c>
      <c r="F616" t="s">
        <v>48</v>
      </c>
      <c r="G616" t="s">
        <v>335</v>
      </c>
    </row>
    <row r="617" spans="1:7" x14ac:dyDescent="0.3">
      <c r="A617">
        <v>13</v>
      </c>
      <c r="B617" s="7">
        <v>43846</v>
      </c>
      <c r="C617" t="s">
        <v>360</v>
      </c>
      <c r="D617" t="s">
        <v>76</v>
      </c>
      <c r="E617" t="s">
        <v>314</v>
      </c>
      <c r="F617" t="s">
        <v>84</v>
      </c>
      <c r="G617" t="s">
        <v>343</v>
      </c>
    </row>
    <row r="618" spans="1:7" x14ac:dyDescent="0.3">
      <c r="A618">
        <v>13</v>
      </c>
      <c r="B618" s="7">
        <v>43846</v>
      </c>
      <c r="C618" t="s">
        <v>356</v>
      </c>
      <c r="D618" t="s">
        <v>60</v>
      </c>
      <c r="E618" t="s">
        <v>357</v>
      </c>
      <c r="F618" t="s">
        <v>90</v>
      </c>
      <c r="G618" t="s">
        <v>350</v>
      </c>
    </row>
    <row r="619" spans="1:7" x14ac:dyDescent="0.3">
      <c r="A619">
        <v>13</v>
      </c>
      <c r="B619" s="7">
        <v>43846</v>
      </c>
      <c r="C619" t="s">
        <v>315</v>
      </c>
      <c r="D619" t="s">
        <v>35</v>
      </c>
      <c r="E619" t="s">
        <v>316</v>
      </c>
      <c r="F619" t="s">
        <v>81</v>
      </c>
      <c r="G619" t="s">
        <v>325</v>
      </c>
    </row>
    <row r="620" spans="1:7" x14ac:dyDescent="0.3">
      <c r="A620">
        <v>13</v>
      </c>
      <c r="B620" s="7">
        <v>43847</v>
      </c>
      <c r="C620" t="s">
        <v>321</v>
      </c>
      <c r="D620" t="s">
        <v>78</v>
      </c>
      <c r="E620" t="s">
        <v>322</v>
      </c>
      <c r="F620" t="s">
        <v>44</v>
      </c>
      <c r="G620" t="s">
        <v>329</v>
      </c>
    </row>
    <row r="621" spans="1:7" x14ac:dyDescent="0.3">
      <c r="A621">
        <v>13</v>
      </c>
      <c r="B621" s="7">
        <v>43847</v>
      </c>
      <c r="C621" t="s">
        <v>333</v>
      </c>
      <c r="D621" t="s">
        <v>58</v>
      </c>
      <c r="E621" t="s">
        <v>334</v>
      </c>
      <c r="F621" t="s">
        <v>92</v>
      </c>
      <c r="G621" t="s">
        <v>320</v>
      </c>
    </row>
    <row r="622" spans="1:7" x14ac:dyDescent="0.3">
      <c r="A622">
        <v>13</v>
      </c>
      <c r="B622" s="7">
        <v>43847</v>
      </c>
      <c r="C622" t="s">
        <v>312</v>
      </c>
      <c r="D622" t="s">
        <v>64</v>
      </c>
      <c r="E622" t="s">
        <v>313</v>
      </c>
      <c r="F622" t="s">
        <v>66</v>
      </c>
      <c r="G622" t="s">
        <v>338</v>
      </c>
    </row>
    <row r="623" spans="1:7" x14ac:dyDescent="0.3">
      <c r="A623">
        <v>13</v>
      </c>
      <c r="B623" s="7">
        <v>43847</v>
      </c>
      <c r="C623" t="s">
        <v>359</v>
      </c>
      <c r="D623" t="s">
        <v>160</v>
      </c>
      <c r="E623" t="s">
        <v>332</v>
      </c>
      <c r="F623" t="s">
        <v>68</v>
      </c>
      <c r="G623" t="s">
        <v>326</v>
      </c>
    </row>
    <row r="624" spans="1:7" x14ac:dyDescent="0.3">
      <c r="A624">
        <v>13</v>
      </c>
      <c r="B624" s="7">
        <v>43847</v>
      </c>
      <c r="C624" t="s">
        <v>361</v>
      </c>
      <c r="D624" t="s">
        <v>98</v>
      </c>
      <c r="E624" t="s">
        <v>344</v>
      </c>
      <c r="F624" t="s">
        <v>54</v>
      </c>
      <c r="G624" t="s">
        <v>331</v>
      </c>
    </row>
    <row r="625" spans="1:7" x14ac:dyDescent="0.3">
      <c r="A625">
        <v>13</v>
      </c>
      <c r="B625" s="7">
        <v>43847</v>
      </c>
      <c r="C625" t="s">
        <v>339</v>
      </c>
      <c r="D625" t="s">
        <v>118</v>
      </c>
      <c r="E625" t="s">
        <v>340</v>
      </c>
      <c r="F625" t="s">
        <v>52</v>
      </c>
      <c r="G625" t="s">
        <v>352</v>
      </c>
    </row>
    <row r="626" spans="1:7" x14ac:dyDescent="0.3">
      <c r="A626">
        <v>13</v>
      </c>
      <c r="B626" s="7">
        <v>43847</v>
      </c>
      <c r="C626" t="s">
        <v>336</v>
      </c>
      <c r="D626" t="s">
        <v>39</v>
      </c>
      <c r="E626" t="s">
        <v>337</v>
      </c>
      <c r="F626" t="s">
        <v>37</v>
      </c>
      <c r="G626" t="s">
        <v>349</v>
      </c>
    </row>
    <row r="627" spans="1:7" x14ac:dyDescent="0.3">
      <c r="A627">
        <v>13</v>
      </c>
      <c r="B627" s="7">
        <v>43848</v>
      </c>
      <c r="C627" t="s">
        <v>360</v>
      </c>
      <c r="D627" t="s">
        <v>76</v>
      </c>
      <c r="E627" t="s">
        <v>314</v>
      </c>
      <c r="F627" t="s">
        <v>35</v>
      </c>
      <c r="G627" t="s">
        <v>316</v>
      </c>
    </row>
    <row r="628" spans="1:7" x14ac:dyDescent="0.3">
      <c r="A628">
        <v>13</v>
      </c>
      <c r="B628" s="7">
        <v>43848</v>
      </c>
      <c r="C628" t="s">
        <v>327</v>
      </c>
      <c r="D628" t="s">
        <v>50</v>
      </c>
      <c r="E628" t="s">
        <v>328</v>
      </c>
      <c r="F628" t="s">
        <v>74</v>
      </c>
      <c r="G628" t="s">
        <v>355</v>
      </c>
    </row>
    <row r="629" spans="1:7" x14ac:dyDescent="0.3">
      <c r="A629">
        <v>13</v>
      </c>
      <c r="B629" s="7">
        <v>43848</v>
      </c>
      <c r="C629" t="s">
        <v>358</v>
      </c>
      <c r="D629" t="s">
        <v>48</v>
      </c>
      <c r="E629" t="s">
        <v>335</v>
      </c>
      <c r="F629" t="s">
        <v>72</v>
      </c>
      <c r="G629" t="s">
        <v>346</v>
      </c>
    </row>
    <row r="630" spans="1:7" x14ac:dyDescent="0.3">
      <c r="A630">
        <v>13</v>
      </c>
      <c r="B630" s="7">
        <v>43848</v>
      </c>
      <c r="C630" t="s">
        <v>365</v>
      </c>
      <c r="D630" t="s">
        <v>52</v>
      </c>
      <c r="E630" t="s">
        <v>352</v>
      </c>
      <c r="F630" t="s">
        <v>56</v>
      </c>
      <c r="G630" t="s">
        <v>323</v>
      </c>
    </row>
    <row r="631" spans="1:7" x14ac:dyDescent="0.3">
      <c r="A631">
        <v>13</v>
      </c>
      <c r="B631" s="7">
        <v>43848</v>
      </c>
      <c r="C631" t="s">
        <v>366</v>
      </c>
      <c r="D631" t="s">
        <v>111</v>
      </c>
      <c r="E631" t="s">
        <v>341</v>
      </c>
      <c r="F631" t="s">
        <v>58</v>
      </c>
      <c r="G631" t="s">
        <v>334</v>
      </c>
    </row>
    <row r="632" spans="1:7" x14ac:dyDescent="0.3">
      <c r="A632">
        <v>13</v>
      </c>
      <c r="B632" s="7">
        <v>43848</v>
      </c>
      <c r="C632" t="s">
        <v>368</v>
      </c>
      <c r="D632" t="s">
        <v>92</v>
      </c>
      <c r="E632" t="s">
        <v>320</v>
      </c>
      <c r="F632" t="s">
        <v>68</v>
      </c>
      <c r="G632" t="s">
        <v>326</v>
      </c>
    </row>
    <row r="633" spans="1:7" x14ac:dyDescent="0.3">
      <c r="A633">
        <v>13</v>
      </c>
      <c r="B633" s="7">
        <v>43848</v>
      </c>
      <c r="C633" t="s">
        <v>369</v>
      </c>
      <c r="D633" t="s">
        <v>44</v>
      </c>
      <c r="E633" t="s">
        <v>329</v>
      </c>
      <c r="F633" t="s">
        <v>64</v>
      </c>
      <c r="G633" t="s">
        <v>313</v>
      </c>
    </row>
    <row r="634" spans="1:7" x14ac:dyDescent="0.3">
      <c r="A634">
        <v>13</v>
      </c>
      <c r="B634" s="7">
        <v>43848</v>
      </c>
      <c r="C634" t="s">
        <v>353</v>
      </c>
      <c r="D634" t="s">
        <v>33</v>
      </c>
      <c r="E634" t="s">
        <v>354</v>
      </c>
      <c r="F634" t="s">
        <v>42</v>
      </c>
      <c r="G634" t="s">
        <v>317</v>
      </c>
    </row>
    <row r="635" spans="1:7" x14ac:dyDescent="0.3">
      <c r="A635">
        <v>13</v>
      </c>
      <c r="B635" s="7">
        <v>43848</v>
      </c>
      <c r="C635" t="s">
        <v>356</v>
      </c>
      <c r="D635" t="s">
        <v>60</v>
      </c>
      <c r="E635" t="s">
        <v>357</v>
      </c>
      <c r="F635" t="s">
        <v>81</v>
      </c>
      <c r="G635" t="s">
        <v>325</v>
      </c>
    </row>
    <row r="636" spans="1:7" x14ac:dyDescent="0.3">
      <c r="A636">
        <v>13</v>
      </c>
      <c r="B636" s="7">
        <v>43848</v>
      </c>
      <c r="C636" t="s">
        <v>361</v>
      </c>
      <c r="D636" t="s">
        <v>98</v>
      </c>
      <c r="E636" t="s">
        <v>344</v>
      </c>
      <c r="F636" t="s">
        <v>37</v>
      </c>
      <c r="G636" t="s">
        <v>349</v>
      </c>
    </row>
    <row r="637" spans="1:7" x14ac:dyDescent="0.3">
      <c r="A637">
        <v>13</v>
      </c>
      <c r="B637" s="7">
        <v>43848</v>
      </c>
      <c r="C637" t="s">
        <v>342</v>
      </c>
      <c r="D637" t="s">
        <v>84</v>
      </c>
      <c r="E637" t="s">
        <v>343</v>
      </c>
      <c r="F637" t="s">
        <v>124</v>
      </c>
      <c r="G637" t="s">
        <v>347</v>
      </c>
    </row>
    <row r="638" spans="1:7" x14ac:dyDescent="0.3">
      <c r="A638">
        <v>13</v>
      </c>
      <c r="B638" s="7">
        <v>43849</v>
      </c>
      <c r="C638" t="s">
        <v>339</v>
      </c>
      <c r="D638" t="s">
        <v>118</v>
      </c>
      <c r="E638" t="s">
        <v>340</v>
      </c>
      <c r="F638" t="s">
        <v>54</v>
      </c>
      <c r="G638" t="s">
        <v>331</v>
      </c>
    </row>
    <row r="639" spans="1:7" x14ac:dyDescent="0.3">
      <c r="A639">
        <v>13</v>
      </c>
      <c r="B639" s="7">
        <v>43849</v>
      </c>
      <c r="C639" t="s">
        <v>362</v>
      </c>
      <c r="D639" t="s">
        <v>90</v>
      </c>
      <c r="E639" t="s">
        <v>350</v>
      </c>
      <c r="F639" t="s">
        <v>78</v>
      </c>
      <c r="G639" t="s">
        <v>322</v>
      </c>
    </row>
    <row r="640" spans="1:7" x14ac:dyDescent="0.3">
      <c r="A640">
        <v>13</v>
      </c>
      <c r="B640" s="7">
        <v>43850</v>
      </c>
      <c r="C640" t="s">
        <v>370</v>
      </c>
      <c r="D640" t="s">
        <v>66</v>
      </c>
      <c r="E640" t="s">
        <v>338</v>
      </c>
      <c r="F640" t="s">
        <v>56</v>
      </c>
      <c r="G640" t="s">
        <v>323</v>
      </c>
    </row>
    <row r="641" spans="1:7" x14ac:dyDescent="0.3">
      <c r="A641">
        <v>13</v>
      </c>
      <c r="B641" s="7">
        <v>43850</v>
      </c>
      <c r="C641" t="s">
        <v>365</v>
      </c>
      <c r="D641" t="s">
        <v>52</v>
      </c>
      <c r="E641" t="s">
        <v>352</v>
      </c>
      <c r="F641" t="s">
        <v>64</v>
      </c>
      <c r="G641" t="s">
        <v>313</v>
      </c>
    </row>
    <row r="642" spans="1:7" x14ac:dyDescent="0.3">
      <c r="A642">
        <v>13</v>
      </c>
      <c r="B642" s="7">
        <v>43850</v>
      </c>
      <c r="C642" t="s">
        <v>327</v>
      </c>
      <c r="D642" t="s">
        <v>50</v>
      </c>
      <c r="E642" t="s">
        <v>328</v>
      </c>
      <c r="F642" t="s">
        <v>58</v>
      </c>
      <c r="G642" t="s">
        <v>334</v>
      </c>
    </row>
    <row r="643" spans="1:7" x14ac:dyDescent="0.3">
      <c r="A643">
        <v>13</v>
      </c>
      <c r="B643" s="7">
        <v>43850</v>
      </c>
      <c r="C643" t="s">
        <v>318</v>
      </c>
      <c r="D643" t="s">
        <v>100</v>
      </c>
      <c r="E643" t="s">
        <v>319</v>
      </c>
      <c r="F643" t="s">
        <v>81</v>
      </c>
      <c r="G643" t="s">
        <v>325</v>
      </c>
    </row>
    <row r="644" spans="1:7" x14ac:dyDescent="0.3">
      <c r="A644">
        <v>13</v>
      </c>
      <c r="B644" s="7">
        <v>43850</v>
      </c>
      <c r="C644" t="s">
        <v>367</v>
      </c>
      <c r="D644" t="s">
        <v>68</v>
      </c>
      <c r="E644" t="s">
        <v>326</v>
      </c>
      <c r="F644" t="s">
        <v>111</v>
      </c>
      <c r="G644" t="s">
        <v>341</v>
      </c>
    </row>
    <row r="645" spans="1:7" x14ac:dyDescent="0.3">
      <c r="A645">
        <v>13</v>
      </c>
      <c r="B645" s="7">
        <v>43850</v>
      </c>
      <c r="C645" t="s">
        <v>330</v>
      </c>
      <c r="D645" t="s">
        <v>54</v>
      </c>
      <c r="E645" t="s">
        <v>331</v>
      </c>
      <c r="F645" t="s">
        <v>124</v>
      </c>
      <c r="G645" t="s">
        <v>347</v>
      </c>
    </row>
    <row r="646" spans="1:7" x14ac:dyDescent="0.3">
      <c r="A646">
        <v>13</v>
      </c>
      <c r="B646" s="7">
        <v>43850</v>
      </c>
      <c r="C646" t="s">
        <v>353</v>
      </c>
      <c r="D646" t="s">
        <v>33</v>
      </c>
      <c r="E646" t="s">
        <v>354</v>
      </c>
      <c r="F646" t="s">
        <v>98</v>
      </c>
      <c r="G646" t="s">
        <v>344</v>
      </c>
    </row>
    <row r="647" spans="1:7" x14ac:dyDescent="0.3">
      <c r="A647">
        <v>13</v>
      </c>
      <c r="B647" s="7">
        <v>43850</v>
      </c>
      <c r="C647" t="s">
        <v>359</v>
      </c>
      <c r="D647" t="s">
        <v>160</v>
      </c>
      <c r="E647" t="s">
        <v>332</v>
      </c>
      <c r="F647" t="s">
        <v>76</v>
      </c>
      <c r="G647" t="s">
        <v>314</v>
      </c>
    </row>
    <row r="648" spans="1:7" x14ac:dyDescent="0.3">
      <c r="A648">
        <v>13</v>
      </c>
      <c r="B648" s="7">
        <v>43850</v>
      </c>
      <c r="C648" t="s">
        <v>364</v>
      </c>
      <c r="D648" t="s">
        <v>74</v>
      </c>
      <c r="E648" t="s">
        <v>355</v>
      </c>
      <c r="F648" t="s">
        <v>92</v>
      </c>
      <c r="G648" t="s">
        <v>320</v>
      </c>
    </row>
    <row r="649" spans="1:7" x14ac:dyDescent="0.3">
      <c r="A649">
        <v>13</v>
      </c>
      <c r="B649" s="7">
        <v>43850</v>
      </c>
      <c r="C649" t="s">
        <v>358</v>
      </c>
      <c r="D649" t="s">
        <v>48</v>
      </c>
      <c r="E649" t="s">
        <v>335</v>
      </c>
      <c r="F649" t="s">
        <v>42</v>
      </c>
      <c r="G649" t="s">
        <v>317</v>
      </c>
    </row>
    <row r="650" spans="1:7" x14ac:dyDescent="0.3">
      <c r="A650">
        <v>13</v>
      </c>
      <c r="B650" s="7">
        <v>43850</v>
      </c>
      <c r="C650" t="s">
        <v>369</v>
      </c>
      <c r="D650" t="s">
        <v>44</v>
      </c>
      <c r="E650" t="s">
        <v>329</v>
      </c>
      <c r="F650" t="s">
        <v>90</v>
      </c>
      <c r="G650" t="s">
        <v>350</v>
      </c>
    </row>
    <row r="651" spans="1:7" x14ac:dyDescent="0.3">
      <c r="A651">
        <v>13</v>
      </c>
      <c r="B651" s="7">
        <v>43850</v>
      </c>
      <c r="C651" t="s">
        <v>345</v>
      </c>
      <c r="D651" t="s">
        <v>72</v>
      </c>
      <c r="E651" t="s">
        <v>346</v>
      </c>
      <c r="F651" t="s">
        <v>118</v>
      </c>
      <c r="G651" t="s">
        <v>340</v>
      </c>
    </row>
    <row r="652" spans="1:7" x14ac:dyDescent="0.3">
      <c r="A652">
        <v>13</v>
      </c>
      <c r="B652" s="7">
        <v>43850</v>
      </c>
      <c r="C652" t="s">
        <v>342</v>
      </c>
      <c r="D652" t="s">
        <v>84</v>
      </c>
      <c r="E652" t="s">
        <v>343</v>
      </c>
      <c r="F652" t="s">
        <v>78</v>
      </c>
      <c r="G652" t="s">
        <v>322</v>
      </c>
    </row>
    <row r="653" spans="1:7" x14ac:dyDescent="0.3">
      <c r="A653">
        <v>13</v>
      </c>
      <c r="B653" s="7">
        <v>43850</v>
      </c>
      <c r="C653" t="s">
        <v>348</v>
      </c>
      <c r="D653" t="s">
        <v>37</v>
      </c>
      <c r="E653" t="s">
        <v>349</v>
      </c>
      <c r="F653" t="s">
        <v>60</v>
      </c>
      <c r="G653" t="s">
        <v>357</v>
      </c>
    </row>
    <row r="654" spans="1:7" x14ac:dyDescent="0.3">
      <c r="A654">
        <v>13</v>
      </c>
      <c r="B654" s="7">
        <v>43851</v>
      </c>
      <c r="C654" t="s">
        <v>336</v>
      </c>
      <c r="D654" t="s">
        <v>39</v>
      </c>
      <c r="E654" t="s">
        <v>337</v>
      </c>
      <c r="F654" t="s">
        <v>35</v>
      </c>
      <c r="G654" t="s">
        <v>316</v>
      </c>
    </row>
    <row r="655" spans="1:7" x14ac:dyDescent="0.3">
      <c r="A655">
        <v>13</v>
      </c>
      <c r="B655" s="7">
        <v>43852</v>
      </c>
      <c r="C655" t="s">
        <v>351</v>
      </c>
      <c r="D655" t="s">
        <v>56</v>
      </c>
      <c r="E655" t="s">
        <v>323</v>
      </c>
      <c r="F655" t="s">
        <v>124</v>
      </c>
      <c r="G655" t="s">
        <v>347</v>
      </c>
    </row>
    <row r="656" spans="1:7" x14ac:dyDescent="0.3">
      <c r="A656">
        <v>13</v>
      </c>
      <c r="B656" s="7">
        <v>43852</v>
      </c>
      <c r="C656" t="s">
        <v>324</v>
      </c>
      <c r="D656" t="s">
        <v>81</v>
      </c>
      <c r="E656" t="s">
        <v>325</v>
      </c>
      <c r="F656" t="s">
        <v>98</v>
      </c>
      <c r="G656" t="s">
        <v>344</v>
      </c>
    </row>
    <row r="657" spans="1:7" x14ac:dyDescent="0.3">
      <c r="A657">
        <v>13</v>
      </c>
      <c r="B657" s="7">
        <v>43852</v>
      </c>
      <c r="C657" t="s">
        <v>365</v>
      </c>
      <c r="D657" t="s">
        <v>52</v>
      </c>
      <c r="E657" t="s">
        <v>352</v>
      </c>
      <c r="F657" t="s">
        <v>35</v>
      </c>
      <c r="G657" t="s">
        <v>316</v>
      </c>
    </row>
    <row r="658" spans="1:7" x14ac:dyDescent="0.3">
      <c r="A658">
        <v>13</v>
      </c>
      <c r="B658" s="7">
        <v>43852</v>
      </c>
      <c r="C658" t="s">
        <v>358</v>
      </c>
      <c r="D658" t="s">
        <v>48</v>
      </c>
      <c r="E658" t="s">
        <v>335</v>
      </c>
      <c r="F658" t="s">
        <v>160</v>
      </c>
      <c r="G658" t="s">
        <v>332</v>
      </c>
    </row>
    <row r="659" spans="1:7" x14ac:dyDescent="0.3">
      <c r="A659">
        <v>13</v>
      </c>
      <c r="B659" s="7">
        <v>43852</v>
      </c>
      <c r="C659" t="s">
        <v>330</v>
      </c>
      <c r="D659" t="s">
        <v>54</v>
      </c>
      <c r="E659" t="s">
        <v>331</v>
      </c>
      <c r="F659" t="s">
        <v>66</v>
      </c>
      <c r="G659" t="s">
        <v>338</v>
      </c>
    </row>
    <row r="660" spans="1:7" x14ac:dyDescent="0.3">
      <c r="A660">
        <v>13</v>
      </c>
      <c r="B660" s="7">
        <v>43852</v>
      </c>
      <c r="C660" t="s">
        <v>366</v>
      </c>
      <c r="D660" t="s">
        <v>111</v>
      </c>
      <c r="E660" t="s">
        <v>341</v>
      </c>
      <c r="F660" t="s">
        <v>42</v>
      </c>
      <c r="G660" t="s">
        <v>317</v>
      </c>
    </row>
    <row r="661" spans="1:7" x14ac:dyDescent="0.3">
      <c r="A661">
        <v>13</v>
      </c>
      <c r="B661" s="7">
        <v>43852</v>
      </c>
      <c r="C661" t="s">
        <v>312</v>
      </c>
      <c r="D661" t="s">
        <v>64</v>
      </c>
      <c r="E661" t="s">
        <v>313</v>
      </c>
      <c r="F661" t="s">
        <v>58</v>
      </c>
      <c r="G661" t="s">
        <v>334</v>
      </c>
    </row>
    <row r="662" spans="1:7" x14ac:dyDescent="0.3">
      <c r="A662">
        <v>13</v>
      </c>
      <c r="B662" s="7">
        <v>43852</v>
      </c>
      <c r="C662" t="s">
        <v>368</v>
      </c>
      <c r="D662" t="s">
        <v>92</v>
      </c>
      <c r="E662" t="s">
        <v>320</v>
      </c>
      <c r="F662" t="s">
        <v>44</v>
      </c>
      <c r="G662" t="s">
        <v>329</v>
      </c>
    </row>
    <row r="663" spans="1:7" x14ac:dyDescent="0.3">
      <c r="A663">
        <v>13</v>
      </c>
      <c r="B663" s="7">
        <v>43852</v>
      </c>
      <c r="C663" t="s">
        <v>353</v>
      </c>
      <c r="D663" t="s">
        <v>33</v>
      </c>
      <c r="E663" t="s">
        <v>354</v>
      </c>
      <c r="F663" t="s">
        <v>90</v>
      </c>
      <c r="G663" t="s">
        <v>350</v>
      </c>
    </row>
    <row r="664" spans="1:7" x14ac:dyDescent="0.3">
      <c r="A664">
        <v>13</v>
      </c>
      <c r="B664" s="7">
        <v>43852</v>
      </c>
      <c r="C664" t="s">
        <v>360</v>
      </c>
      <c r="D664" t="s">
        <v>76</v>
      </c>
      <c r="E664" t="s">
        <v>314</v>
      </c>
      <c r="F664" t="s">
        <v>118</v>
      </c>
      <c r="G664" t="s">
        <v>340</v>
      </c>
    </row>
    <row r="665" spans="1:7" x14ac:dyDescent="0.3">
      <c r="A665">
        <v>13</v>
      </c>
      <c r="B665" s="7">
        <v>43852</v>
      </c>
      <c r="C665" t="s">
        <v>345</v>
      </c>
      <c r="D665" t="s">
        <v>72</v>
      </c>
      <c r="E665" t="s">
        <v>346</v>
      </c>
      <c r="F665" t="s">
        <v>78</v>
      </c>
      <c r="G665" t="s">
        <v>322</v>
      </c>
    </row>
    <row r="666" spans="1:7" x14ac:dyDescent="0.3">
      <c r="A666">
        <v>13</v>
      </c>
      <c r="B666" s="7">
        <v>43852</v>
      </c>
      <c r="C666" t="s">
        <v>356</v>
      </c>
      <c r="D666" t="s">
        <v>60</v>
      </c>
      <c r="E666" t="s">
        <v>357</v>
      </c>
      <c r="F666" t="s">
        <v>84</v>
      </c>
      <c r="G666" t="s">
        <v>343</v>
      </c>
    </row>
    <row r="667" spans="1:7" x14ac:dyDescent="0.3">
      <c r="A667">
        <v>14</v>
      </c>
      <c r="B667" s="7">
        <v>43853</v>
      </c>
      <c r="C667" t="s">
        <v>367</v>
      </c>
      <c r="D667" t="s">
        <v>68</v>
      </c>
      <c r="E667" t="s">
        <v>326</v>
      </c>
      <c r="F667" t="s">
        <v>66</v>
      </c>
      <c r="G667" t="s">
        <v>338</v>
      </c>
    </row>
    <row r="668" spans="1:7" x14ac:dyDescent="0.3">
      <c r="A668">
        <v>14</v>
      </c>
      <c r="B668" s="7">
        <v>43853</v>
      </c>
      <c r="C668" t="s">
        <v>327</v>
      </c>
      <c r="D668" t="s">
        <v>50</v>
      </c>
      <c r="E668" t="s">
        <v>328</v>
      </c>
      <c r="F668" t="s">
        <v>42</v>
      </c>
      <c r="G668" t="s">
        <v>317</v>
      </c>
    </row>
    <row r="669" spans="1:7" x14ac:dyDescent="0.3">
      <c r="A669">
        <v>14</v>
      </c>
      <c r="B669" s="7">
        <v>43853</v>
      </c>
      <c r="C669" t="s">
        <v>348</v>
      </c>
      <c r="D669" t="s">
        <v>37</v>
      </c>
      <c r="E669" t="s">
        <v>349</v>
      </c>
      <c r="F669" t="s">
        <v>39</v>
      </c>
      <c r="G669" t="s">
        <v>337</v>
      </c>
    </row>
    <row r="670" spans="1:7" x14ac:dyDescent="0.3">
      <c r="A670">
        <v>14</v>
      </c>
      <c r="B670" s="7">
        <v>43854</v>
      </c>
      <c r="C670" t="s">
        <v>372</v>
      </c>
      <c r="D670" t="s">
        <v>100</v>
      </c>
      <c r="E670" t="s">
        <v>319</v>
      </c>
      <c r="F670" t="s">
        <v>74</v>
      </c>
      <c r="G670" t="s">
        <v>355</v>
      </c>
    </row>
    <row r="671" spans="1:7" x14ac:dyDescent="0.3">
      <c r="A671">
        <v>14</v>
      </c>
      <c r="B671" s="7">
        <v>43854</v>
      </c>
      <c r="C671" t="s">
        <v>351</v>
      </c>
      <c r="D671" t="s">
        <v>56</v>
      </c>
      <c r="E671" t="s">
        <v>323</v>
      </c>
      <c r="F671" t="s">
        <v>160</v>
      </c>
      <c r="G671" t="s">
        <v>332</v>
      </c>
    </row>
    <row r="672" spans="1:7" x14ac:dyDescent="0.3">
      <c r="A672">
        <v>14</v>
      </c>
      <c r="B672" s="7">
        <v>43854</v>
      </c>
      <c r="C672" t="s">
        <v>324</v>
      </c>
      <c r="D672" t="s">
        <v>81</v>
      </c>
      <c r="E672" t="s">
        <v>325</v>
      </c>
      <c r="F672" t="s">
        <v>48</v>
      </c>
      <c r="G672" t="s">
        <v>335</v>
      </c>
    </row>
    <row r="673" spans="1:7" x14ac:dyDescent="0.3">
      <c r="A673">
        <v>14</v>
      </c>
      <c r="B673" s="7">
        <v>43854</v>
      </c>
      <c r="C673" t="s">
        <v>366</v>
      </c>
      <c r="D673" t="s">
        <v>111</v>
      </c>
      <c r="E673" t="s">
        <v>341</v>
      </c>
      <c r="F673" t="s">
        <v>64</v>
      </c>
      <c r="G673" t="s">
        <v>313</v>
      </c>
    </row>
    <row r="674" spans="1:7" x14ac:dyDescent="0.3">
      <c r="A674">
        <v>14</v>
      </c>
      <c r="B674" s="7">
        <v>43854</v>
      </c>
      <c r="C674" t="s">
        <v>330</v>
      </c>
      <c r="D674" t="s">
        <v>54</v>
      </c>
      <c r="E674" t="s">
        <v>331</v>
      </c>
      <c r="F674" t="s">
        <v>35</v>
      </c>
      <c r="G674" t="s">
        <v>316</v>
      </c>
    </row>
    <row r="675" spans="1:7" x14ac:dyDescent="0.3">
      <c r="A675">
        <v>14</v>
      </c>
      <c r="B675" s="7">
        <v>43854</v>
      </c>
      <c r="C675" t="s">
        <v>368</v>
      </c>
      <c r="D675" t="s">
        <v>92</v>
      </c>
      <c r="E675" t="s">
        <v>320</v>
      </c>
      <c r="F675" t="s">
        <v>124</v>
      </c>
      <c r="G675" t="s">
        <v>347</v>
      </c>
    </row>
    <row r="676" spans="1:7" x14ac:dyDescent="0.3">
      <c r="A676">
        <v>14</v>
      </c>
      <c r="B676" s="7">
        <v>43854</v>
      </c>
      <c r="C676" t="s">
        <v>369</v>
      </c>
      <c r="D676" t="s">
        <v>44</v>
      </c>
      <c r="E676" t="s">
        <v>329</v>
      </c>
      <c r="F676" t="s">
        <v>33</v>
      </c>
      <c r="G676" t="s">
        <v>354</v>
      </c>
    </row>
    <row r="677" spans="1:7" x14ac:dyDescent="0.3">
      <c r="A677">
        <v>14</v>
      </c>
      <c r="B677" s="7">
        <v>43854</v>
      </c>
      <c r="C677" t="s">
        <v>360</v>
      </c>
      <c r="D677" t="s">
        <v>76</v>
      </c>
      <c r="E677" t="s">
        <v>314</v>
      </c>
      <c r="F677" t="s">
        <v>90</v>
      </c>
      <c r="G677" t="s">
        <v>350</v>
      </c>
    </row>
    <row r="678" spans="1:7" x14ac:dyDescent="0.3">
      <c r="A678">
        <v>14</v>
      </c>
      <c r="B678" s="7">
        <v>43854</v>
      </c>
      <c r="C678" t="s">
        <v>361</v>
      </c>
      <c r="D678" t="s">
        <v>98</v>
      </c>
      <c r="E678" t="s">
        <v>344</v>
      </c>
      <c r="F678" t="s">
        <v>52</v>
      </c>
      <c r="G678" t="s">
        <v>352</v>
      </c>
    </row>
    <row r="679" spans="1:7" x14ac:dyDescent="0.3">
      <c r="A679">
        <v>14</v>
      </c>
      <c r="B679" s="7">
        <v>43854</v>
      </c>
      <c r="C679" t="s">
        <v>339</v>
      </c>
      <c r="D679" t="s">
        <v>118</v>
      </c>
      <c r="E679" t="s">
        <v>340</v>
      </c>
      <c r="F679" t="s">
        <v>72</v>
      </c>
      <c r="G679" t="s">
        <v>346</v>
      </c>
    </row>
    <row r="680" spans="1:7" x14ac:dyDescent="0.3">
      <c r="A680">
        <v>14</v>
      </c>
      <c r="B680" s="7">
        <v>43854</v>
      </c>
      <c r="C680" t="s">
        <v>356</v>
      </c>
      <c r="D680" t="s">
        <v>60</v>
      </c>
      <c r="E680" t="s">
        <v>357</v>
      </c>
      <c r="F680" t="s">
        <v>78</v>
      </c>
      <c r="G680" t="s">
        <v>322</v>
      </c>
    </row>
    <row r="681" spans="1:7" x14ac:dyDescent="0.3">
      <c r="A681">
        <v>14</v>
      </c>
      <c r="B681" s="7">
        <v>43855</v>
      </c>
      <c r="C681" t="s">
        <v>342</v>
      </c>
      <c r="D681" t="s">
        <v>84</v>
      </c>
      <c r="E681" t="s">
        <v>343</v>
      </c>
      <c r="F681" t="s">
        <v>39</v>
      </c>
      <c r="G681" t="s">
        <v>337</v>
      </c>
    </row>
    <row r="682" spans="1:7" x14ac:dyDescent="0.3">
      <c r="A682">
        <v>14</v>
      </c>
      <c r="B682" s="7">
        <v>43855</v>
      </c>
      <c r="C682" t="s">
        <v>351</v>
      </c>
      <c r="D682" t="s">
        <v>56</v>
      </c>
      <c r="E682" t="s">
        <v>323</v>
      </c>
      <c r="F682" t="s">
        <v>50</v>
      </c>
      <c r="G682" t="s">
        <v>328</v>
      </c>
    </row>
    <row r="683" spans="1:7" x14ac:dyDescent="0.3">
      <c r="A683">
        <v>14</v>
      </c>
      <c r="B683" s="7">
        <v>43855</v>
      </c>
      <c r="C683" t="s">
        <v>367</v>
      </c>
      <c r="D683" t="s">
        <v>68</v>
      </c>
      <c r="E683" t="s">
        <v>326</v>
      </c>
      <c r="F683" t="s">
        <v>92</v>
      </c>
      <c r="G683" t="s">
        <v>320</v>
      </c>
    </row>
    <row r="684" spans="1:7" x14ac:dyDescent="0.3">
      <c r="A684">
        <v>14</v>
      </c>
      <c r="B684" s="7">
        <v>43855</v>
      </c>
      <c r="C684" t="s">
        <v>369</v>
      </c>
      <c r="D684" t="s">
        <v>44</v>
      </c>
      <c r="E684" t="s">
        <v>329</v>
      </c>
      <c r="F684" t="s">
        <v>98</v>
      </c>
      <c r="G684" t="s">
        <v>344</v>
      </c>
    </row>
    <row r="685" spans="1:7" x14ac:dyDescent="0.3">
      <c r="A685">
        <v>14</v>
      </c>
      <c r="B685" s="7">
        <v>43855</v>
      </c>
      <c r="C685" t="s">
        <v>333</v>
      </c>
      <c r="D685" t="s">
        <v>58</v>
      </c>
      <c r="E685" t="s">
        <v>334</v>
      </c>
      <c r="F685" t="s">
        <v>42</v>
      </c>
      <c r="G685" t="s">
        <v>317</v>
      </c>
    </row>
    <row r="686" spans="1:7" x14ac:dyDescent="0.3">
      <c r="A686">
        <v>14</v>
      </c>
      <c r="B686" s="7">
        <v>43856</v>
      </c>
      <c r="C686" t="s">
        <v>362</v>
      </c>
      <c r="D686" t="s">
        <v>90</v>
      </c>
      <c r="E686" t="s">
        <v>350</v>
      </c>
      <c r="F686" t="s">
        <v>33</v>
      </c>
      <c r="G686" t="s">
        <v>354</v>
      </c>
    </row>
    <row r="687" spans="1:7" x14ac:dyDescent="0.3">
      <c r="A687">
        <v>14</v>
      </c>
      <c r="B687" s="7">
        <v>43856</v>
      </c>
      <c r="C687" t="s">
        <v>339</v>
      </c>
      <c r="D687" t="s">
        <v>118</v>
      </c>
      <c r="E687" t="s">
        <v>340</v>
      </c>
      <c r="F687" t="s">
        <v>64</v>
      </c>
      <c r="G687" t="s">
        <v>313</v>
      </c>
    </row>
    <row r="688" spans="1:7" x14ac:dyDescent="0.3">
      <c r="A688">
        <v>14</v>
      </c>
      <c r="B688" s="7">
        <v>43856</v>
      </c>
      <c r="C688" t="s">
        <v>365</v>
      </c>
      <c r="D688" t="s">
        <v>52</v>
      </c>
      <c r="E688" t="s">
        <v>352</v>
      </c>
      <c r="F688" t="s">
        <v>66</v>
      </c>
      <c r="G688" t="s">
        <v>338</v>
      </c>
    </row>
    <row r="689" spans="1:7" x14ac:dyDescent="0.3">
      <c r="A689">
        <v>14</v>
      </c>
      <c r="B689" s="7">
        <v>43856</v>
      </c>
      <c r="C689" t="s">
        <v>366</v>
      </c>
      <c r="D689" t="s">
        <v>111</v>
      </c>
      <c r="E689" t="s">
        <v>341</v>
      </c>
      <c r="F689" t="s">
        <v>50</v>
      </c>
      <c r="G689" t="s">
        <v>328</v>
      </c>
    </row>
    <row r="690" spans="1:7" x14ac:dyDescent="0.3">
      <c r="A690">
        <v>14</v>
      </c>
      <c r="B690" s="7">
        <v>43856</v>
      </c>
      <c r="C690" t="s">
        <v>324</v>
      </c>
      <c r="D690" t="s">
        <v>81</v>
      </c>
      <c r="E690" t="s">
        <v>325</v>
      </c>
      <c r="F690" t="s">
        <v>35</v>
      </c>
      <c r="G690" t="s">
        <v>316</v>
      </c>
    </row>
    <row r="691" spans="1:7" x14ac:dyDescent="0.3">
      <c r="A691">
        <v>14</v>
      </c>
      <c r="B691" s="7">
        <v>43856</v>
      </c>
      <c r="C691" t="s">
        <v>359</v>
      </c>
      <c r="D691" t="s">
        <v>160</v>
      </c>
      <c r="E691" t="s">
        <v>332</v>
      </c>
      <c r="F691" t="s">
        <v>72</v>
      </c>
      <c r="G691" t="s">
        <v>346</v>
      </c>
    </row>
    <row r="692" spans="1:7" x14ac:dyDescent="0.3">
      <c r="A692">
        <v>14</v>
      </c>
      <c r="B692" s="7">
        <v>43856</v>
      </c>
      <c r="C692" t="s">
        <v>360</v>
      </c>
      <c r="D692" t="s">
        <v>76</v>
      </c>
      <c r="E692" t="s">
        <v>314</v>
      </c>
      <c r="F692" t="s">
        <v>48</v>
      </c>
      <c r="G692" t="s">
        <v>335</v>
      </c>
    </row>
    <row r="693" spans="1:7" x14ac:dyDescent="0.3">
      <c r="A693">
        <v>14</v>
      </c>
      <c r="B693" s="7">
        <v>43856</v>
      </c>
      <c r="C693" t="s">
        <v>348</v>
      </c>
      <c r="D693" t="s">
        <v>37</v>
      </c>
      <c r="E693" t="s">
        <v>349</v>
      </c>
      <c r="F693" t="s">
        <v>78</v>
      </c>
      <c r="G693" t="s">
        <v>322</v>
      </c>
    </row>
    <row r="694" spans="1:7" x14ac:dyDescent="0.3">
      <c r="A694">
        <v>14</v>
      </c>
      <c r="B694" s="7">
        <v>43857</v>
      </c>
      <c r="C694" t="s">
        <v>351</v>
      </c>
      <c r="D694" t="s">
        <v>56</v>
      </c>
      <c r="E694" t="s">
        <v>323</v>
      </c>
      <c r="F694" t="s">
        <v>68</v>
      </c>
      <c r="G694" t="s">
        <v>326</v>
      </c>
    </row>
    <row r="695" spans="1:7" x14ac:dyDescent="0.3">
      <c r="A695">
        <v>14</v>
      </c>
      <c r="B695" s="7">
        <v>43857</v>
      </c>
      <c r="C695" t="s">
        <v>330</v>
      </c>
      <c r="D695" t="s">
        <v>54</v>
      </c>
      <c r="E695" t="s">
        <v>331</v>
      </c>
      <c r="F695" t="s">
        <v>81</v>
      </c>
      <c r="G695" t="s">
        <v>325</v>
      </c>
    </row>
    <row r="696" spans="1:7" x14ac:dyDescent="0.3">
      <c r="A696">
        <v>14</v>
      </c>
      <c r="B696" s="7">
        <v>43857</v>
      </c>
      <c r="C696" t="s">
        <v>368</v>
      </c>
      <c r="D696" t="s">
        <v>92</v>
      </c>
      <c r="E696" t="s">
        <v>320</v>
      </c>
      <c r="F696" t="s">
        <v>118</v>
      </c>
      <c r="G696" t="s">
        <v>340</v>
      </c>
    </row>
    <row r="697" spans="1:7" x14ac:dyDescent="0.3">
      <c r="A697">
        <v>14</v>
      </c>
      <c r="B697" s="7">
        <v>43857</v>
      </c>
      <c r="C697" t="s">
        <v>369</v>
      </c>
      <c r="D697" t="s">
        <v>44</v>
      </c>
      <c r="E697" t="s">
        <v>329</v>
      </c>
      <c r="F697" t="s">
        <v>124</v>
      </c>
      <c r="G697" t="s">
        <v>347</v>
      </c>
    </row>
    <row r="698" spans="1:7" x14ac:dyDescent="0.3">
      <c r="A698">
        <v>14</v>
      </c>
      <c r="B698" s="7">
        <v>43857</v>
      </c>
      <c r="C698" t="s">
        <v>361</v>
      </c>
      <c r="D698" t="s">
        <v>98</v>
      </c>
      <c r="E698" t="s">
        <v>344</v>
      </c>
      <c r="F698" t="s">
        <v>39</v>
      </c>
      <c r="G698" t="s">
        <v>337</v>
      </c>
    </row>
    <row r="699" spans="1:7" x14ac:dyDescent="0.3">
      <c r="A699">
        <v>14</v>
      </c>
      <c r="B699" s="7">
        <v>43857</v>
      </c>
      <c r="C699" t="s">
        <v>342</v>
      </c>
      <c r="D699" t="s">
        <v>84</v>
      </c>
      <c r="E699" t="s">
        <v>343</v>
      </c>
      <c r="F699" t="s">
        <v>33</v>
      </c>
      <c r="G699" t="s">
        <v>354</v>
      </c>
    </row>
    <row r="700" spans="1:7" x14ac:dyDescent="0.3">
      <c r="A700">
        <v>14</v>
      </c>
      <c r="B700" s="7">
        <v>43858</v>
      </c>
      <c r="C700" t="s">
        <v>318</v>
      </c>
      <c r="D700" t="s">
        <v>100</v>
      </c>
      <c r="E700" t="s">
        <v>319</v>
      </c>
      <c r="F700" t="s">
        <v>111</v>
      </c>
      <c r="G700" t="s">
        <v>341</v>
      </c>
    </row>
    <row r="701" spans="1:7" x14ac:dyDescent="0.3">
      <c r="A701">
        <v>14</v>
      </c>
      <c r="B701" s="7">
        <v>43858</v>
      </c>
      <c r="C701" t="s">
        <v>367</v>
      </c>
      <c r="D701" t="s">
        <v>68</v>
      </c>
      <c r="E701" t="s">
        <v>326</v>
      </c>
      <c r="F701" t="s">
        <v>76</v>
      </c>
      <c r="G701" t="s">
        <v>314</v>
      </c>
    </row>
    <row r="702" spans="1:7" x14ac:dyDescent="0.3">
      <c r="A702">
        <v>14</v>
      </c>
      <c r="B702" s="7">
        <v>43858</v>
      </c>
      <c r="C702" t="s">
        <v>330</v>
      </c>
      <c r="D702" t="s">
        <v>54</v>
      </c>
      <c r="E702" t="s">
        <v>331</v>
      </c>
      <c r="F702" t="s">
        <v>48</v>
      </c>
      <c r="G702" t="s">
        <v>335</v>
      </c>
    </row>
    <row r="703" spans="1:7" x14ac:dyDescent="0.3">
      <c r="A703">
        <v>14</v>
      </c>
      <c r="B703" s="7">
        <v>43858</v>
      </c>
      <c r="C703" t="s">
        <v>333</v>
      </c>
      <c r="D703" t="s">
        <v>58</v>
      </c>
      <c r="E703" t="s">
        <v>334</v>
      </c>
      <c r="F703" t="s">
        <v>60</v>
      </c>
      <c r="G703" t="s">
        <v>357</v>
      </c>
    </row>
    <row r="704" spans="1:7" x14ac:dyDescent="0.3">
      <c r="A704">
        <v>14</v>
      </c>
      <c r="B704" s="7">
        <v>43858</v>
      </c>
      <c r="C704" t="s">
        <v>312</v>
      </c>
      <c r="D704" t="s">
        <v>64</v>
      </c>
      <c r="E704" t="s">
        <v>313</v>
      </c>
      <c r="F704" t="s">
        <v>52</v>
      </c>
      <c r="G704" t="s">
        <v>352</v>
      </c>
    </row>
    <row r="705" spans="1:7" x14ac:dyDescent="0.3">
      <c r="A705">
        <v>14</v>
      </c>
      <c r="B705" s="7">
        <v>43858</v>
      </c>
      <c r="C705" t="s">
        <v>359</v>
      </c>
      <c r="D705" t="s">
        <v>160</v>
      </c>
      <c r="E705" t="s">
        <v>332</v>
      </c>
      <c r="F705" t="s">
        <v>90</v>
      </c>
      <c r="G705" t="s">
        <v>350</v>
      </c>
    </row>
    <row r="706" spans="1:7" x14ac:dyDescent="0.3">
      <c r="A706">
        <v>14</v>
      </c>
      <c r="B706" s="7">
        <v>43858</v>
      </c>
      <c r="C706" t="s">
        <v>364</v>
      </c>
      <c r="D706" t="s">
        <v>74</v>
      </c>
      <c r="E706" t="s">
        <v>355</v>
      </c>
      <c r="F706" t="s">
        <v>66</v>
      </c>
      <c r="G706" t="s">
        <v>338</v>
      </c>
    </row>
    <row r="707" spans="1:7" x14ac:dyDescent="0.3">
      <c r="A707">
        <v>14</v>
      </c>
      <c r="B707" s="7">
        <v>43858</v>
      </c>
      <c r="C707" t="s">
        <v>336</v>
      </c>
      <c r="D707" t="s">
        <v>39</v>
      </c>
      <c r="E707" t="s">
        <v>337</v>
      </c>
      <c r="F707" t="s">
        <v>72</v>
      </c>
      <c r="G707" t="s">
        <v>346</v>
      </c>
    </row>
    <row r="708" spans="1:7" x14ac:dyDescent="0.3">
      <c r="A708">
        <v>14</v>
      </c>
      <c r="B708" s="7">
        <v>43858</v>
      </c>
      <c r="C708" t="s">
        <v>315</v>
      </c>
      <c r="D708" t="s">
        <v>42</v>
      </c>
      <c r="E708" t="s">
        <v>317</v>
      </c>
      <c r="F708" t="s">
        <v>35</v>
      </c>
      <c r="G708" t="s">
        <v>316</v>
      </c>
    </row>
    <row r="709" spans="1:7" x14ac:dyDescent="0.3">
      <c r="A709">
        <v>14</v>
      </c>
      <c r="B709" s="7">
        <v>43859</v>
      </c>
      <c r="C709" t="s">
        <v>321</v>
      </c>
      <c r="D709" t="s">
        <v>78</v>
      </c>
      <c r="E709" t="s">
        <v>322</v>
      </c>
      <c r="F709" t="s">
        <v>92</v>
      </c>
      <c r="G709" t="s">
        <v>320</v>
      </c>
    </row>
    <row r="710" spans="1:7" x14ac:dyDescent="0.3">
      <c r="A710">
        <v>14</v>
      </c>
      <c r="B710" s="7">
        <v>43859</v>
      </c>
      <c r="C710" t="s">
        <v>327</v>
      </c>
      <c r="D710" t="s">
        <v>50</v>
      </c>
      <c r="E710" t="s">
        <v>328</v>
      </c>
      <c r="F710" t="s">
        <v>56</v>
      </c>
      <c r="G710" t="s">
        <v>323</v>
      </c>
    </row>
    <row r="711" spans="1:7" x14ac:dyDescent="0.3">
      <c r="A711">
        <v>14</v>
      </c>
      <c r="B711" s="7">
        <v>43859</v>
      </c>
      <c r="C711" t="s">
        <v>366</v>
      </c>
      <c r="D711" t="s">
        <v>111</v>
      </c>
      <c r="E711" t="s">
        <v>341</v>
      </c>
      <c r="F711" t="s">
        <v>160</v>
      </c>
      <c r="G711" t="s">
        <v>332</v>
      </c>
    </row>
    <row r="712" spans="1:7" x14ac:dyDescent="0.3">
      <c r="A712">
        <v>14</v>
      </c>
      <c r="B712" s="7">
        <v>43859</v>
      </c>
      <c r="C712" t="s">
        <v>339</v>
      </c>
      <c r="D712" t="s">
        <v>118</v>
      </c>
      <c r="E712" t="s">
        <v>340</v>
      </c>
      <c r="F712" t="s">
        <v>84</v>
      </c>
      <c r="G712" t="s">
        <v>343</v>
      </c>
    </row>
    <row r="713" spans="1:7" x14ac:dyDescent="0.3">
      <c r="A713">
        <v>14</v>
      </c>
      <c r="B713" s="7">
        <v>43859</v>
      </c>
      <c r="C713" t="s">
        <v>348</v>
      </c>
      <c r="D713" t="s">
        <v>37</v>
      </c>
      <c r="E713" t="s">
        <v>349</v>
      </c>
      <c r="F713" t="s">
        <v>33</v>
      </c>
      <c r="G713" t="s">
        <v>354</v>
      </c>
    </row>
    <row r="714" spans="1:7" x14ac:dyDescent="0.3">
      <c r="A714">
        <v>14</v>
      </c>
      <c r="B714" s="7">
        <v>43859</v>
      </c>
      <c r="C714" t="s">
        <v>363</v>
      </c>
      <c r="D714" t="s">
        <v>124</v>
      </c>
      <c r="E714" t="s">
        <v>347</v>
      </c>
      <c r="F714" t="s">
        <v>98</v>
      </c>
      <c r="G714" t="s">
        <v>344</v>
      </c>
    </row>
    <row r="715" spans="1:7" x14ac:dyDescent="0.3">
      <c r="A715">
        <v>15</v>
      </c>
      <c r="B715" s="7">
        <v>43860</v>
      </c>
      <c r="C715" t="s">
        <v>367</v>
      </c>
      <c r="D715" t="s">
        <v>68</v>
      </c>
      <c r="E715" t="s">
        <v>326</v>
      </c>
      <c r="F715" t="s">
        <v>64</v>
      </c>
      <c r="G715" t="s">
        <v>313</v>
      </c>
    </row>
    <row r="716" spans="1:7" x14ac:dyDescent="0.3">
      <c r="A716">
        <v>15</v>
      </c>
      <c r="B716" s="7">
        <v>43860</v>
      </c>
      <c r="C716" t="s">
        <v>370</v>
      </c>
      <c r="D716" t="s">
        <v>66</v>
      </c>
      <c r="E716" t="s">
        <v>338</v>
      </c>
      <c r="F716" t="s">
        <v>100</v>
      </c>
      <c r="G716" t="s">
        <v>319</v>
      </c>
    </row>
    <row r="717" spans="1:7" x14ac:dyDescent="0.3">
      <c r="A717">
        <v>15</v>
      </c>
      <c r="B717" s="7">
        <v>43860</v>
      </c>
      <c r="C717" t="s">
        <v>365</v>
      </c>
      <c r="D717" t="s">
        <v>52</v>
      </c>
      <c r="E717" t="s">
        <v>352</v>
      </c>
      <c r="F717" t="s">
        <v>58</v>
      </c>
      <c r="G717" t="s">
        <v>334</v>
      </c>
    </row>
    <row r="718" spans="1:7" x14ac:dyDescent="0.3">
      <c r="A718">
        <v>15</v>
      </c>
      <c r="B718" s="7">
        <v>43860</v>
      </c>
      <c r="C718" t="s">
        <v>358</v>
      </c>
      <c r="D718" t="s">
        <v>48</v>
      </c>
      <c r="E718" t="s">
        <v>335</v>
      </c>
      <c r="F718" t="s">
        <v>60</v>
      </c>
      <c r="G718" t="s">
        <v>357</v>
      </c>
    </row>
    <row r="719" spans="1:7" x14ac:dyDescent="0.3">
      <c r="A719">
        <v>15</v>
      </c>
      <c r="B719" s="7">
        <v>43860</v>
      </c>
      <c r="C719" t="s">
        <v>362</v>
      </c>
      <c r="D719" t="s">
        <v>90</v>
      </c>
      <c r="E719" t="s">
        <v>350</v>
      </c>
      <c r="F719" t="s">
        <v>84</v>
      </c>
      <c r="G719" t="s">
        <v>343</v>
      </c>
    </row>
    <row r="720" spans="1:7" x14ac:dyDescent="0.3">
      <c r="A720">
        <v>15</v>
      </c>
      <c r="B720" s="7">
        <v>43860</v>
      </c>
      <c r="C720" t="s">
        <v>315</v>
      </c>
      <c r="D720" t="s">
        <v>35</v>
      </c>
      <c r="E720" t="s">
        <v>316</v>
      </c>
      <c r="F720" t="s">
        <v>124</v>
      </c>
      <c r="G720" t="s">
        <v>347</v>
      </c>
    </row>
    <row r="721" spans="1:7" x14ac:dyDescent="0.3">
      <c r="A721">
        <v>15</v>
      </c>
      <c r="B721" s="7">
        <v>43861</v>
      </c>
      <c r="C721" t="s">
        <v>351</v>
      </c>
      <c r="D721" t="s">
        <v>56</v>
      </c>
      <c r="E721" t="s">
        <v>323</v>
      </c>
      <c r="F721" t="s">
        <v>64</v>
      </c>
      <c r="G721" t="s">
        <v>313</v>
      </c>
    </row>
    <row r="722" spans="1:7" x14ac:dyDescent="0.3">
      <c r="A722">
        <v>15</v>
      </c>
      <c r="B722" s="7">
        <v>43861</v>
      </c>
      <c r="C722" t="s">
        <v>327</v>
      </c>
      <c r="D722" t="s">
        <v>50</v>
      </c>
      <c r="E722" t="s">
        <v>328</v>
      </c>
      <c r="F722" t="s">
        <v>92</v>
      </c>
      <c r="G722" t="s">
        <v>320</v>
      </c>
    </row>
    <row r="723" spans="1:7" x14ac:dyDescent="0.3">
      <c r="A723">
        <v>15</v>
      </c>
      <c r="B723" s="7">
        <v>43861</v>
      </c>
      <c r="C723" t="s">
        <v>353</v>
      </c>
      <c r="D723" t="s">
        <v>33</v>
      </c>
      <c r="E723" t="s">
        <v>354</v>
      </c>
      <c r="F723" t="s">
        <v>39</v>
      </c>
      <c r="G723" t="s">
        <v>337</v>
      </c>
    </row>
    <row r="724" spans="1:7" x14ac:dyDescent="0.3">
      <c r="A724">
        <v>15</v>
      </c>
      <c r="B724" s="7">
        <v>43861</v>
      </c>
      <c r="C724" t="s">
        <v>360</v>
      </c>
      <c r="D724" t="s">
        <v>76</v>
      </c>
      <c r="E724" t="s">
        <v>314</v>
      </c>
      <c r="F724" t="s">
        <v>160</v>
      </c>
      <c r="G724" t="s">
        <v>332</v>
      </c>
    </row>
    <row r="725" spans="1:7" x14ac:dyDescent="0.3">
      <c r="A725">
        <v>15</v>
      </c>
      <c r="B725" s="7">
        <v>43861</v>
      </c>
      <c r="C725" t="s">
        <v>364</v>
      </c>
      <c r="D725" t="s">
        <v>74</v>
      </c>
      <c r="E725" t="s">
        <v>355</v>
      </c>
      <c r="F725" t="s">
        <v>90</v>
      </c>
      <c r="G725" t="s">
        <v>350</v>
      </c>
    </row>
    <row r="726" spans="1:7" x14ac:dyDescent="0.3">
      <c r="A726">
        <v>15</v>
      </c>
      <c r="B726" s="7">
        <v>43861</v>
      </c>
      <c r="C726" t="s">
        <v>345</v>
      </c>
      <c r="D726" t="s">
        <v>72</v>
      </c>
      <c r="E726" t="s">
        <v>346</v>
      </c>
      <c r="F726" t="s">
        <v>98</v>
      </c>
      <c r="G726" t="s">
        <v>344</v>
      </c>
    </row>
    <row r="727" spans="1:7" x14ac:dyDescent="0.3">
      <c r="A727">
        <v>15</v>
      </c>
      <c r="B727" s="7">
        <v>43861</v>
      </c>
      <c r="C727" t="s">
        <v>315</v>
      </c>
      <c r="D727" t="s">
        <v>42</v>
      </c>
      <c r="E727" t="s">
        <v>317</v>
      </c>
      <c r="F727" t="s">
        <v>37</v>
      </c>
      <c r="G727" t="s">
        <v>349</v>
      </c>
    </row>
    <row r="728" spans="1:7" x14ac:dyDescent="0.3">
      <c r="A728">
        <v>15</v>
      </c>
      <c r="B728" s="7">
        <v>43862</v>
      </c>
      <c r="C728" t="s">
        <v>315</v>
      </c>
      <c r="D728" t="s">
        <v>35</v>
      </c>
      <c r="E728" t="s">
        <v>316</v>
      </c>
      <c r="F728" t="s">
        <v>44</v>
      </c>
      <c r="G728" t="s">
        <v>329</v>
      </c>
    </row>
    <row r="729" spans="1:7" x14ac:dyDescent="0.3">
      <c r="A729">
        <v>15</v>
      </c>
      <c r="B729" s="7">
        <v>43862</v>
      </c>
      <c r="C729" t="s">
        <v>321</v>
      </c>
      <c r="D729" t="s">
        <v>78</v>
      </c>
      <c r="E729" t="s">
        <v>322</v>
      </c>
      <c r="F729" t="s">
        <v>111</v>
      </c>
      <c r="G729" t="s">
        <v>341</v>
      </c>
    </row>
    <row r="730" spans="1:7" x14ac:dyDescent="0.3">
      <c r="A730">
        <v>15</v>
      </c>
      <c r="B730" s="7">
        <v>43862</v>
      </c>
      <c r="C730" t="s">
        <v>324</v>
      </c>
      <c r="D730" t="s">
        <v>81</v>
      </c>
      <c r="E730" t="s">
        <v>325</v>
      </c>
      <c r="F730" t="s">
        <v>54</v>
      </c>
      <c r="G730" t="s">
        <v>331</v>
      </c>
    </row>
    <row r="731" spans="1:7" x14ac:dyDescent="0.3">
      <c r="A731">
        <v>15</v>
      </c>
      <c r="B731" s="7">
        <v>43862</v>
      </c>
      <c r="C731" t="s">
        <v>367</v>
      </c>
      <c r="D731" t="s">
        <v>68</v>
      </c>
      <c r="E731" t="s">
        <v>326</v>
      </c>
      <c r="F731" t="s">
        <v>60</v>
      </c>
      <c r="G731" t="s">
        <v>357</v>
      </c>
    </row>
    <row r="732" spans="1:7" x14ac:dyDescent="0.3">
      <c r="A732">
        <v>15</v>
      </c>
      <c r="B732" s="7">
        <v>43862</v>
      </c>
      <c r="C732" t="s">
        <v>370</v>
      </c>
      <c r="D732" t="s">
        <v>66</v>
      </c>
      <c r="E732" t="s">
        <v>338</v>
      </c>
      <c r="F732" t="s">
        <v>50</v>
      </c>
      <c r="G732" t="s">
        <v>328</v>
      </c>
    </row>
    <row r="733" spans="1:7" x14ac:dyDescent="0.3">
      <c r="A733">
        <v>15</v>
      </c>
      <c r="B733" s="7">
        <v>43862</v>
      </c>
      <c r="C733" t="s">
        <v>358</v>
      </c>
      <c r="D733" t="s">
        <v>48</v>
      </c>
      <c r="E733" t="s">
        <v>335</v>
      </c>
      <c r="F733" t="s">
        <v>58</v>
      </c>
      <c r="G733" t="s">
        <v>334</v>
      </c>
    </row>
    <row r="734" spans="1:7" x14ac:dyDescent="0.3">
      <c r="A734">
        <v>15</v>
      </c>
      <c r="B734" s="7">
        <v>43862</v>
      </c>
      <c r="C734" t="s">
        <v>336</v>
      </c>
      <c r="D734" t="s">
        <v>39</v>
      </c>
      <c r="E734" t="s">
        <v>337</v>
      </c>
      <c r="F734" t="s">
        <v>52</v>
      </c>
      <c r="G734" t="s">
        <v>352</v>
      </c>
    </row>
    <row r="735" spans="1:7" x14ac:dyDescent="0.3">
      <c r="A735">
        <v>15</v>
      </c>
      <c r="B735" s="7">
        <v>43862</v>
      </c>
      <c r="C735" t="s">
        <v>339</v>
      </c>
      <c r="D735" t="s">
        <v>118</v>
      </c>
      <c r="E735" t="s">
        <v>340</v>
      </c>
      <c r="F735" t="s">
        <v>100</v>
      </c>
      <c r="G735" t="s">
        <v>319</v>
      </c>
    </row>
    <row r="736" spans="1:7" x14ac:dyDescent="0.3">
      <c r="A736">
        <v>15</v>
      </c>
      <c r="B736" s="7">
        <v>43862</v>
      </c>
      <c r="C736" t="s">
        <v>348</v>
      </c>
      <c r="D736" t="s">
        <v>37</v>
      </c>
      <c r="E736" t="s">
        <v>349</v>
      </c>
      <c r="F736" t="s">
        <v>84</v>
      </c>
      <c r="G736" t="s">
        <v>343</v>
      </c>
    </row>
    <row r="737" spans="1:7" x14ac:dyDescent="0.3">
      <c r="A737">
        <v>15</v>
      </c>
      <c r="B737" s="7">
        <v>43862</v>
      </c>
      <c r="C737" t="s">
        <v>363</v>
      </c>
      <c r="D737" t="s">
        <v>124</v>
      </c>
      <c r="E737" t="s">
        <v>347</v>
      </c>
      <c r="F737" t="s">
        <v>42</v>
      </c>
      <c r="G737" t="s">
        <v>317</v>
      </c>
    </row>
    <row r="738" spans="1:7" x14ac:dyDescent="0.3">
      <c r="A738">
        <v>15</v>
      </c>
      <c r="B738" s="7">
        <v>43863</v>
      </c>
      <c r="C738" t="s">
        <v>351</v>
      </c>
      <c r="D738" t="s">
        <v>56</v>
      </c>
      <c r="E738" t="s">
        <v>323</v>
      </c>
      <c r="F738" t="s">
        <v>90</v>
      </c>
      <c r="G738" t="s">
        <v>350</v>
      </c>
    </row>
    <row r="739" spans="1:7" x14ac:dyDescent="0.3">
      <c r="A739">
        <v>15</v>
      </c>
      <c r="B739" s="7">
        <v>43863</v>
      </c>
      <c r="C739" t="s">
        <v>353</v>
      </c>
      <c r="D739" t="s">
        <v>33</v>
      </c>
      <c r="E739" t="s">
        <v>354</v>
      </c>
      <c r="F739" t="s">
        <v>76</v>
      </c>
      <c r="G739" t="s">
        <v>314</v>
      </c>
    </row>
    <row r="740" spans="1:7" x14ac:dyDescent="0.3">
      <c r="A740">
        <v>15</v>
      </c>
      <c r="B740" s="7">
        <v>43863</v>
      </c>
      <c r="C740" t="s">
        <v>364</v>
      </c>
      <c r="D740" t="s">
        <v>74</v>
      </c>
      <c r="E740" t="s">
        <v>355</v>
      </c>
      <c r="F740" t="s">
        <v>72</v>
      </c>
      <c r="G740" t="s">
        <v>346</v>
      </c>
    </row>
    <row r="741" spans="1:7" x14ac:dyDescent="0.3">
      <c r="A741">
        <v>15</v>
      </c>
      <c r="B741" s="7">
        <v>43863</v>
      </c>
      <c r="C741" t="s">
        <v>312</v>
      </c>
      <c r="D741" t="s">
        <v>64</v>
      </c>
      <c r="E741" t="s">
        <v>313</v>
      </c>
      <c r="F741" t="s">
        <v>92</v>
      </c>
      <c r="G741" t="s">
        <v>320</v>
      </c>
    </row>
    <row r="742" spans="1:7" x14ac:dyDescent="0.3">
      <c r="A742">
        <v>15</v>
      </c>
      <c r="B742" s="7">
        <v>43864</v>
      </c>
      <c r="C742" t="s">
        <v>318</v>
      </c>
      <c r="D742" t="s">
        <v>100</v>
      </c>
      <c r="E742" t="s">
        <v>319</v>
      </c>
      <c r="F742" t="s">
        <v>81</v>
      </c>
      <c r="G742" t="s">
        <v>325</v>
      </c>
    </row>
    <row r="743" spans="1:7" x14ac:dyDescent="0.3">
      <c r="A743">
        <v>15</v>
      </c>
      <c r="B743" s="7">
        <v>43864</v>
      </c>
      <c r="C743" t="s">
        <v>367</v>
      </c>
      <c r="D743" t="s">
        <v>68</v>
      </c>
      <c r="E743" t="s">
        <v>326</v>
      </c>
      <c r="F743" t="s">
        <v>111</v>
      </c>
      <c r="G743" t="s">
        <v>341</v>
      </c>
    </row>
    <row r="744" spans="1:7" x14ac:dyDescent="0.3">
      <c r="A744">
        <v>15</v>
      </c>
      <c r="B744" s="7">
        <v>43864</v>
      </c>
      <c r="C744" t="s">
        <v>321</v>
      </c>
      <c r="D744" t="s">
        <v>78</v>
      </c>
      <c r="E744" t="s">
        <v>322</v>
      </c>
      <c r="F744" t="s">
        <v>39</v>
      </c>
      <c r="G744" t="s">
        <v>337</v>
      </c>
    </row>
    <row r="745" spans="1:7" x14ac:dyDescent="0.3">
      <c r="A745">
        <v>15</v>
      </c>
      <c r="B745" s="7">
        <v>43864</v>
      </c>
      <c r="C745" t="s">
        <v>370</v>
      </c>
      <c r="D745" t="s">
        <v>66</v>
      </c>
      <c r="E745" t="s">
        <v>338</v>
      </c>
      <c r="F745" t="s">
        <v>60</v>
      </c>
      <c r="G745" t="s">
        <v>357</v>
      </c>
    </row>
    <row r="746" spans="1:7" x14ac:dyDescent="0.3">
      <c r="A746">
        <v>15</v>
      </c>
      <c r="B746" s="7">
        <v>43864</v>
      </c>
      <c r="C746" t="s">
        <v>365</v>
      </c>
      <c r="D746" t="s">
        <v>52</v>
      </c>
      <c r="E746" t="s">
        <v>352</v>
      </c>
      <c r="F746" t="s">
        <v>48</v>
      </c>
      <c r="G746" t="s">
        <v>335</v>
      </c>
    </row>
    <row r="747" spans="1:7" x14ac:dyDescent="0.3">
      <c r="A747">
        <v>15</v>
      </c>
      <c r="B747" s="7">
        <v>43864</v>
      </c>
      <c r="C747" t="s">
        <v>327</v>
      </c>
      <c r="D747" t="s">
        <v>50</v>
      </c>
      <c r="E747" t="s">
        <v>328</v>
      </c>
      <c r="F747" t="s">
        <v>72</v>
      </c>
      <c r="G747" t="s">
        <v>346</v>
      </c>
    </row>
    <row r="748" spans="1:7" x14ac:dyDescent="0.3">
      <c r="A748">
        <v>15</v>
      </c>
      <c r="B748" s="7">
        <v>43864</v>
      </c>
      <c r="C748" t="s">
        <v>330</v>
      </c>
      <c r="D748" t="s">
        <v>54</v>
      </c>
      <c r="E748" t="s">
        <v>331</v>
      </c>
      <c r="F748" t="s">
        <v>58</v>
      </c>
      <c r="G748" t="s">
        <v>334</v>
      </c>
    </row>
    <row r="749" spans="1:7" x14ac:dyDescent="0.3">
      <c r="A749">
        <v>15</v>
      </c>
      <c r="B749" s="7">
        <v>43864</v>
      </c>
      <c r="C749" t="s">
        <v>359</v>
      </c>
      <c r="D749" t="s">
        <v>160</v>
      </c>
      <c r="E749" t="s">
        <v>332</v>
      </c>
      <c r="F749" t="s">
        <v>56</v>
      </c>
      <c r="G749" t="s">
        <v>323</v>
      </c>
    </row>
    <row r="750" spans="1:7" x14ac:dyDescent="0.3">
      <c r="A750">
        <v>15</v>
      </c>
      <c r="B750" s="7">
        <v>43864</v>
      </c>
      <c r="C750" t="s">
        <v>363</v>
      </c>
      <c r="D750" t="s">
        <v>124</v>
      </c>
      <c r="E750" t="s">
        <v>347</v>
      </c>
      <c r="F750" t="s">
        <v>44</v>
      </c>
      <c r="G750" t="s">
        <v>329</v>
      </c>
    </row>
    <row r="751" spans="1:7" x14ac:dyDescent="0.3">
      <c r="A751">
        <v>15</v>
      </c>
      <c r="B751" s="7">
        <v>43864</v>
      </c>
      <c r="C751" t="s">
        <v>315</v>
      </c>
      <c r="D751" t="s">
        <v>35</v>
      </c>
      <c r="E751" t="s">
        <v>316</v>
      </c>
      <c r="F751" t="s">
        <v>118</v>
      </c>
      <c r="G751" t="s">
        <v>340</v>
      </c>
    </row>
    <row r="752" spans="1:7" x14ac:dyDescent="0.3">
      <c r="A752">
        <v>15</v>
      </c>
      <c r="B752" s="7">
        <v>43865</v>
      </c>
      <c r="C752" t="s">
        <v>360</v>
      </c>
      <c r="D752" t="s">
        <v>76</v>
      </c>
      <c r="E752" t="s">
        <v>314</v>
      </c>
      <c r="F752" t="s">
        <v>74</v>
      </c>
      <c r="G752" t="s">
        <v>355</v>
      </c>
    </row>
    <row r="753" spans="1:7" x14ac:dyDescent="0.3">
      <c r="A753">
        <v>15</v>
      </c>
      <c r="B753" s="7">
        <v>43865</v>
      </c>
      <c r="C753" t="s">
        <v>353</v>
      </c>
      <c r="D753" t="s">
        <v>33</v>
      </c>
      <c r="E753" t="s">
        <v>354</v>
      </c>
      <c r="F753" t="s">
        <v>100</v>
      </c>
      <c r="G753" t="s">
        <v>319</v>
      </c>
    </row>
    <row r="754" spans="1:7" x14ac:dyDescent="0.3">
      <c r="A754">
        <v>15</v>
      </c>
      <c r="B754" s="7">
        <v>43865</v>
      </c>
      <c r="C754" t="s">
        <v>362</v>
      </c>
      <c r="D754" t="s">
        <v>90</v>
      </c>
      <c r="E754" t="s">
        <v>350</v>
      </c>
      <c r="F754" t="s">
        <v>37</v>
      </c>
      <c r="G754" t="s">
        <v>349</v>
      </c>
    </row>
    <row r="755" spans="1:7" x14ac:dyDescent="0.3">
      <c r="A755">
        <v>15</v>
      </c>
      <c r="B755" s="7">
        <v>43865</v>
      </c>
      <c r="C755" t="s">
        <v>315</v>
      </c>
      <c r="D755" t="s">
        <v>42</v>
      </c>
      <c r="E755" t="s">
        <v>317</v>
      </c>
      <c r="F755" t="s">
        <v>118</v>
      </c>
      <c r="G755" t="s">
        <v>340</v>
      </c>
    </row>
    <row r="756" spans="1:7" x14ac:dyDescent="0.3">
      <c r="A756">
        <v>15</v>
      </c>
      <c r="B756" s="7">
        <v>43866</v>
      </c>
      <c r="C756" t="s">
        <v>351</v>
      </c>
      <c r="D756" t="s">
        <v>56</v>
      </c>
      <c r="E756" t="s">
        <v>323</v>
      </c>
      <c r="F756" t="s">
        <v>72</v>
      </c>
      <c r="G756" t="s">
        <v>346</v>
      </c>
    </row>
    <row r="757" spans="1:7" x14ac:dyDescent="0.3">
      <c r="A757">
        <v>15</v>
      </c>
      <c r="B757" s="7">
        <v>43866</v>
      </c>
      <c r="C757" t="s">
        <v>358</v>
      </c>
      <c r="D757" t="s">
        <v>48</v>
      </c>
      <c r="E757" t="s">
        <v>335</v>
      </c>
      <c r="F757" t="s">
        <v>81</v>
      </c>
      <c r="G757" t="s">
        <v>325</v>
      </c>
    </row>
    <row r="758" spans="1:7" x14ac:dyDescent="0.3">
      <c r="A758">
        <v>15</v>
      </c>
      <c r="B758" s="7">
        <v>43866</v>
      </c>
      <c r="C758" t="s">
        <v>327</v>
      </c>
      <c r="D758" t="s">
        <v>50</v>
      </c>
      <c r="E758" t="s">
        <v>328</v>
      </c>
      <c r="F758" t="s">
        <v>60</v>
      </c>
      <c r="G758" t="s">
        <v>357</v>
      </c>
    </row>
    <row r="759" spans="1:7" x14ac:dyDescent="0.3">
      <c r="A759">
        <v>15</v>
      </c>
      <c r="B759" s="7">
        <v>43866</v>
      </c>
      <c r="C759" t="s">
        <v>312</v>
      </c>
      <c r="D759" t="s">
        <v>64</v>
      </c>
      <c r="E759" t="s">
        <v>313</v>
      </c>
      <c r="F759" t="s">
        <v>78</v>
      </c>
      <c r="G759" t="s">
        <v>322</v>
      </c>
    </row>
    <row r="760" spans="1:7" x14ac:dyDescent="0.3">
      <c r="A760">
        <v>15</v>
      </c>
      <c r="B760" s="7">
        <v>43866</v>
      </c>
      <c r="C760" t="s">
        <v>369</v>
      </c>
      <c r="D760" t="s">
        <v>44</v>
      </c>
      <c r="E760" t="s">
        <v>329</v>
      </c>
      <c r="F760" t="s">
        <v>52</v>
      </c>
      <c r="G760" t="s">
        <v>352</v>
      </c>
    </row>
    <row r="761" spans="1:7" x14ac:dyDescent="0.3">
      <c r="A761">
        <v>15</v>
      </c>
      <c r="B761" s="7">
        <v>43866</v>
      </c>
      <c r="C761" t="s">
        <v>361</v>
      </c>
      <c r="D761" t="s">
        <v>98</v>
      </c>
      <c r="E761" t="s">
        <v>344</v>
      </c>
      <c r="F761" t="s">
        <v>68</v>
      </c>
      <c r="G761" t="s">
        <v>326</v>
      </c>
    </row>
    <row r="762" spans="1:7" x14ac:dyDescent="0.3">
      <c r="A762">
        <v>15</v>
      </c>
      <c r="B762" s="7">
        <v>43866</v>
      </c>
      <c r="C762" t="s">
        <v>336</v>
      </c>
      <c r="D762" t="s">
        <v>39</v>
      </c>
      <c r="E762" t="s">
        <v>337</v>
      </c>
      <c r="F762" t="s">
        <v>160</v>
      </c>
      <c r="G762" t="s">
        <v>332</v>
      </c>
    </row>
    <row r="763" spans="1:7" x14ac:dyDescent="0.3">
      <c r="A763">
        <v>15</v>
      </c>
      <c r="B763" s="7">
        <v>43866</v>
      </c>
      <c r="C763" t="s">
        <v>342</v>
      </c>
      <c r="D763" t="s">
        <v>84</v>
      </c>
      <c r="E763" t="s">
        <v>343</v>
      </c>
      <c r="F763" t="s">
        <v>90</v>
      </c>
      <c r="G763" t="s">
        <v>350</v>
      </c>
    </row>
    <row r="764" spans="1:7" x14ac:dyDescent="0.3">
      <c r="A764">
        <v>15</v>
      </c>
      <c r="B764" s="7">
        <v>43866</v>
      </c>
      <c r="C764" t="s">
        <v>315</v>
      </c>
      <c r="D764" t="s">
        <v>35</v>
      </c>
      <c r="E764" t="s">
        <v>316</v>
      </c>
      <c r="F764" t="s">
        <v>54</v>
      </c>
      <c r="G764" t="s">
        <v>331</v>
      </c>
    </row>
    <row r="765" spans="1:7" x14ac:dyDescent="0.3">
      <c r="A765">
        <v>16</v>
      </c>
      <c r="B765" s="7">
        <v>43867</v>
      </c>
      <c r="C765" t="s">
        <v>366</v>
      </c>
      <c r="D765" t="s">
        <v>111</v>
      </c>
      <c r="E765" t="s">
        <v>341</v>
      </c>
      <c r="F765" t="s">
        <v>81</v>
      </c>
      <c r="G765" t="s">
        <v>325</v>
      </c>
    </row>
    <row r="766" spans="1:7" x14ac:dyDescent="0.3">
      <c r="A766">
        <v>16</v>
      </c>
      <c r="B766" s="7">
        <v>43867</v>
      </c>
      <c r="C766" t="s">
        <v>368</v>
      </c>
      <c r="D766" t="s">
        <v>92</v>
      </c>
      <c r="E766" t="s">
        <v>320</v>
      </c>
      <c r="F766" t="s">
        <v>76</v>
      </c>
      <c r="G766" t="s">
        <v>314</v>
      </c>
    </row>
    <row r="767" spans="1:7" x14ac:dyDescent="0.3">
      <c r="A767">
        <v>16</v>
      </c>
      <c r="B767" s="7">
        <v>43867</v>
      </c>
      <c r="C767" t="s">
        <v>364</v>
      </c>
      <c r="D767" t="s">
        <v>74</v>
      </c>
      <c r="E767" t="s">
        <v>355</v>
      </c>
      <c r="F767" t="s">
        <v>58</v>
      </c>
      <c r="G767" t="s">
        <v>334</v>
      </c>
    </row>
    <row r="768" spans="1:7" x14ac:dyDescent="0.3">
      <c r="A768">
        <v>16</v>
      </c>
      <c r="B768" s="7">
        <v>43867</v>
      </c>
      <c r="C768" t="s">
        <v>348</v>
      </c>
      <c r="D768" t="s">
        <v>37</v>
      </c>
      <c r="E768" t="s">
        <v>349</v>
      </c>
      <c r="F768" t="s">
        <v>118</v>
      </c>
      <c r="G768" t="s">
        <v>340</v>
      </c>
    </row>
    <row r="769" spans="1:7" x14ac:dyDescent="0.3">
      <c r="A769">
        <v>16</v>
      </c>
      <c r="B769" s="7">
        <v>43867</v>
      </c>
      <c r="C769" t="s">
        <v>315</v>
      </c>
      <c r="D769" t="s">
        <v>42</v>
      </c>
      <c r="E769" t="s">
        <v>317</v>
      </c>
      <c r="F769" t="s">
        <v>33</v>
      </c>
      <c r="G769" t="s">
        <v>354</v>
      </c>
    </row>
    <row r="770" spans="1:7" x14ac:dyDescent="0.3">
      <c r="A770">
        <v>16</v>
      </c>
      <c r="B770" s="7">
        <v>43868</v>
      </c>
      <c r="C770" t="s">
        <v>333</v>
      </c>
      <c r="D770" t="s">
        <v>58</v>
      </c>
      <c r="E770" t="s">
        <v>334</v>
      </c>
      <c r="F770" t="s">
        <v>160</v>
      </c>
      <c r="G770" t="s">
        <v>332</v>
      </c>
    </row>
    <row r="771" spans="1:7" x14ac:dyDescent="0.3">
      <c r="A771">
        <v>16</v>
      </c>
      <c r="B771" s="7">
        <v>43868</v>
      </c>
      <c r="C771" t="s">
        <v>370</v>
      </c>
      <c r="D771" t="s">
        <v>66</v>
      </c>
      <c r="E771" t="s">
        <v>338</v>
      </c>
      <c r="F771" t="s">
        <v>39</v>
      </c>
      <c r="G771" t="s">
        <v>337</v>
      </c>
    </row>
    <row r="772" spans="1:7" x14ac:dyDescent="0.3">
      <c r="A772">
        <v>16</v>
      </c>
      <c r="B772" s="7">
        <v>43868</v>
      </c>
      <c r="C772" t="s">
        <v>358</v>
      </c>
      <c r="D772" t="s">
        <v>48</v>
      </c>
      <c r="E772" t="s">
        <v>335</v>
      </c>
      <c r="F772" t="s">
        <v>52</v>
      </c>
      <c r="G772" t="s">
        <v>352</v>
      </c>
    </row>
    <row r="773" spans="1:7" x14ac:dyDescent="0.3">
      <c r="A773">
        <v>16</v>
      </c>
      <c r="B773" s="7">
        <v>43868</v>
      </c>
      <c r="C773" t="s">
        <v>321</v>
      </c>
      <c r="D773" t="s">
        <v>78</v>
      </c>
      <c r="E773" t="s">
        <v>322</v>
      </c>
      <c r="F773" t="s">
        <v>64</v>
      </c>
      <c r="G773" t="s">
        <v>313</v>
      </c>
    </row>
    <row r="774" spans="1:7" x14ac:dyDescent="0.3">
      <c r="A774">
        <v>16</v>
      </c>
      <c r="B774" s="7">
        <v>43868</v>
      </c>
      <c r="C774" t="s">
        <v>361</v>
      </c>
      <c r="D774" t="s">
        <v>98</v>
      </c>
      <c r="E774" t="s">
        <v>344</v>
      </c>
      <c r="F774" t="s">
        <v>56</v>
      </c>
      <c r="G774" t="s">
        <v>323</v>
      </c>
    </row>
    <row r="775" spans="1:7" x14ac:dyDescent="0.3">
      <c r="A775">
        <v>16</v>
      </c>
      <c r="B775" s="7">
        <v>43868</v>
      </c>
      <c r="C775" t="s">
        <v>345</v>
      </c>
      <c r="D775" t="s">
        <v>72</v>
      </c>
      <c r="E775" t="s">
        <v>346</v>
      </c>
      <c r="F775" t="s">
        <v>33</v>
      </c>
      <c r="G775" t="s">
        <v>354</v>
      </c>
    </row>
    <row r="776" spans="1:7" x14ac:dyDescent="0.3">
      <c r="A776">
        <v>16</v>
      </c>
      <c r="B776" s="7">
        <v>43868</v>
      </c>
      <c r="C776" t="s">
        <v>363</v>
      </c>
      <c r="D776" t="s">
        <v>124</v>
      </c>
      <c r="E776" t="s">
        <v>347</v>
      </c>
      <c r="F776" t="s">
        <v>54</v>
      </c>
      <c r="G776" t="s">
        <v>331</v>
      </c>
    </row>
    <row r="777" spans="1:7" x14ac:dyDescent="0.3">
      <c r="A777">
        <v>16</v>
      </c>
      <c r="B777" s="7">
        <v>43868</v>
      </c>
      <c r="C777" t="s">
        <v>342</v>
      </c>
      <c r="D777" t="s">
        <v>84</v>
      </c>
      <c r="E777" t="s">
        <v>343</v>
      </c>
      <c r="F777" t="s">
        <v>37</v>
      </c>
      <c r="G777" t="s">
        <v>349</v>
      </c>
    </row>
    <row r="778" spans="1:7" x14ac:dyDescent="0.3">
      <c r="A778">
        <v>16</v>
      </c>
      <c r="B778" s="7">
        <v>43869</v>
      </c>
      <c r="C778" t="s">
        <v>324</v>
      </c>
      <c r="D778" t="s">
        <v>81</v>
      </c>
      <c r="E778" t="s">
        <v>325</v>
      </c>
      <c r="F778" t="s">
        <v>74</v>
      </c>
      <c r="G778" t="s">
        <v>355</v>
      </c>
    </row>
    <row r="779" spans="1:7" x14ac:dyDescent="0.3">
      <c r="A779">
        <v>16</v>
      </c>
      <c r="B779" s="7">
        <v>43869</v>
      </c>
      <c r="C779" t="s">
        <v>318</v>
      </c>
      <c r="D779" t="s">
        <v>100</v>
      </c>
      <c r="E779" t="s">
        <v>319</v>
      </c>
      <c r="F779" t="s">
        <v>39</v>
      </c>
      <c r="G779" t="s">
        <v>337</v>
      </c>
    </row>
    <row r="780" spans="1:7" x14ac:dyDescent="0.3">
      <c r="A780">
        <v>16</v>
      </c>
      <c r="B780" s="7">
        <v>43869</v>
      </c>
      <c r="C780" t="s">
        <v>351</v>
      </c>
      <c r="D780" t="s">
        <v>56</v>
      </c>
      <c r="E780" t="s">
        <v>323</v>
      </c>
      <c r="F780" t="s">
        <v>111</v>
      </c>
      <c r="G780" t="s">
        <v>341</v>
      </c>
    </row>
    <row r="781" spans="1:7" x14ac:dyDescent="0.3">
      <c r="A781">
        <v>16</v>
      </c>
      <c r="B781" s="7">
        <v>43869</v>
      </c>
      <c r="C781" t="s">
        <v>321</v>
      </c>
      <c r="D781" t="s">
        <v>78</v>
      </c>
      <c r="E781" t="s">
        <v>322</v>
      </c>
      <c r="F781" t="s">
        <v>76</v>
      </c>
      <c r="G781" t="s">
        <v>314</v>
      </c>
    </row>
    <row r="782" spans="1:7" x14ac:dyDescent="0.3">
      <c r="A782">
        <v>16</v>
      </c>
      <c r="B782" s="7">
        <v>43869</v>
      </c>
      <c r="C782" t="s">
        <v>312</v>
      </c>
      <c r="D782" t="s">
        <v>64</v>
      </c>
      <c r="E782" t="s">
        <v>313</v>
      </c>
      <c r="F782" t="s">
        <v>50</v>
      </c>
      <c r="G782" t="s">
        <v>328</v>
      </c>
    </row>
    <row r="783" spans="1:7" x14ac:dyDescent="0.3">
      <c r="A783">
        <v>16</v>
      </c>
      <c r="B783" s="7">
        <v>43869</v>
      </c>
      <c r="C783" t="s">
        <v>369</v>
      </c>
      <c r="D783" t="s">
        <v>44</v>
      </c>
      <c r="E783" t="s">
        <v>329</v>
      </c>
      <c r="F783" t="s">
        <v>35</v>
      </c>
      <c r="G783" t="s">
        <v>316</v>
      </c>
    </row>
    <row r="784" spans="1:7" x14ac:dyDescent="0.3">
      <c r="A784">
        <v>16</v>
      </c>
      <c r="B784" s="7">
        <v>43869</v>
      </c>
      <c r="C784" t="s">
        <v>356</v>
      </c>
      <c r="D784" t="s">
        <v>60</v>
      </c>
      <c r="E784" t="s">
        <v>357</v>
      </c>
      <c r="F784" t="s">
        <v>42</v>
      </c>
      <c r="G784" t="s">
        <v>317</v>
      </c>
    </row>
    <row r="785" spans="1:7" x14ac:dyDescent="0.3">
      <c r="A785">
        <v>16</v>
      </c>
      <c r="B785" s="7">
        <v>43869</v>
      </c>
      <c r="C785" t="s">
        <v>345</v>
      </c>
      <c r="D785" t="s">
        <v>72</v>
      </c>
      <c r="E785" t="s">
        <v>346</v>
      </c>
      <c r="F785" t="s">
        <v>90</v>
      </c>
      <c r="G785" t="s">
        <v>350</v>
      </c>
    </row>
    <row r="786" spans="1:7" x14ac:dyDescent="0.3">
      <c r="A786">
        <v>16</v>
      </c>
      <c r="B786" s="7">
        <v>43869</v>
      </c>
      <c r="C786" t="s">
        <v>363</v>
      </c>
      <c r="D786" t="s">
        <v>124</v>
      </c>
      <c r="E786" t="s">
        <v>347</v>
      </c>
      <c r="F786" t="s">
        <v>118</v>
      </c>
      <c r="G786" t="s">
        <v>340</v>
      </c>
    </row>
    <row r="787" spans="1:7" x14ac:dyDescent="0.3">
      <c r="A787">
        <v>16</v>
      </c>
      <c r="B787" s="7">
        <v>43870</v>
      </c>
      <c r="C787" t="s">
        <v>361</v>
      </c>
      <c r="D787" t="s">
        <v>98</v>
      </c>
      <c r="E787" t="s">
        <v>344</v>
      </c>
      <c r="F787" t="s">
        <v>48</v>
      </c>
      <c r="G787" t="s">
        <v>335</v>
      </c>
    </row>
    <row r="788" spans="1:7" x14ac:dyDescent="0.3">
      <c r="A788">
        <v>16</v>
      </c>
      <c r="B788" s="7">
        <v>43870</v>
      </c>
      <c r="C788" t="s">
        <v>365</v>
      </c>
      <c r="D788" t="s">
        <v>52</v>
      </c>
      <c r="E788" t="s">
        <v>352</v>
      </c>
      <c r="F788" t="s">
        <v>111</v>
      </c>
      <c r="G788" t="s">
        <v>341</v>
      </c>
    </row>
    <row r="789" spans="1:7" x14ac:dyDescent="0.3">
      <c r="A789">
        <v>16</v>
      </c>
      <c r="B789" s="7">
        <v>43870</v>
      </c>
      <c r="C789" t="s">
        <v>333</v>
      </c>
      <c r="D789" t="s">
        <v>58</v>
      </c>
      <c r="E789" t="s">
        <v>334</v>
      </c>
      <c r="F789" t="s">
        <v>92</v>
      </c>
      <c r="G789" t="s">
        <v>320</v>
      </c>
    </row>
    <row r="790" spans="1:7" x14ac:dyDescent="0.3">
      <c r="A790">
        <v>16</v>
      </c>
      <c r="B790" s="7">
        <v>43870</v>
      </c>
      <c r="C790" t="s">
        <v>370</v>
      </c>
      <c r="D790" t="s">
        <v>66</v>
      </c>
      <c r="E790" t="s">
        <v>338</v>
      </c>
      <c r="F790" t="s">
        <v>160</v>
      </c>
      <c r="G790" t="s">
        <v>332</v>
      </c>
    </row>
    <row r="791" spans="1:7" x14ac:dyDescent="0.3">
      <c r="A791">
        <v>16</v>
      </c>
      <c r="B791" s="7">
        <v>43870</v>
      </c>
      <c r="C791" t="s">
        <v>353</v>
      </c>
      <c r="D791" t="s">
        <v>33</v>
      </c>
      <c r="E791" t="s">
        <v>354</v>
      </c>
      <c r="F791" t="s">
        <v>84</v>
      </c>
      <c r="G791" t="s">
        <v>343</v>
      </c>
    </row>
    <row r="792" spans="1:7" x14ac:dyDescent="0.3">
      <c r="A792">
        <v>16</v>
      </c>
      <c r="B792" s="7">
        <v>43870</v>
      </c>
      <c r="C792" t="s">
        <v>367</v>
      </c>
      <c r="D792" t="s">
        <v>68</v>
      </c>
      <c r="E792" t="s">
        <v>326</v>
      </c>
      <c r="F792" t="s">
        <v>35</v>
      </c>
      <c r="G792" t="s">
        <v>316</v>
      </c>
    </row>
    <row r="793" spans="1:7" x14ac:dyDescent="0.3">
      <c r="A793">
        <v>16</v>
      </c>
      <c r="B793" s="7">
        <v>43870</v>
      </c>
      <c r="C793" t="s">
        <v>348</v>
      </c>
      <c r="D793" t="s">
        <v>37</v>
      </c>
      <c r="E793" t="s">
        <v>349</v>
      </c>
      <c r="F793" t="s">
        <v>54</v>
      </c>
      <c r="G793" t="s">
        <v>331</v>
      </c>
    </row>
    <row r="794" spans="1:7" x14ac:dyDescent="0.3">
      <c r="A794">
        <v>16</v>
      </c>
      <c r="B794" s="7">
        <v>43871</v>
      </c>
      <c r="C794" t="s">
        <v>351</v>
      </c>
      <c r="D794" t="s">
        <v>56</v>
      </c>
      <c r="E794" t="s">
        <v>323</v>
      </c>
      <c r="F794" t="s">
        <v>100</v>
      </c>
      <c r="G794" t="s">
        <v>319</v>
      </c>
    </row>
    <row r="795" spans="1:7" x14ac:dyDescent="0.3">
      <c r="A795">
        <v>16</v>
      </c>
      <c r="B795" s="7">
        <v>43871</v>
      </c>
      <c r="C795" t="s">
        <v>321</v>
      </c>
      <c r="D795" t="s">
        <v>78</v>
      </c>
      <c r="E795" t="s">
        <v>322</v>
      </c>
      <c r="F795" t="s">
        <v>50</v>
      </c>
      <c r="G795" t="s">
        <v>328</v>
      </c>
    </row>
    <row r="796" spans="1:7" x14ac:dyDescent="0.3">
      <c r="A796">
        <v>16</v>
      </c>
      <c r="B796" s="7">
        <v>43871</v>
      </c>
      <c r="C796" t="s">
        <v>324</v>
      </c>
      <c r="D796" t="s">
        <v>81</v>
      </c>
      <c r="E796" t="s">
        <v>325</v>
      </c>
      <c r="F796" t="s">
        <v>52</v>
      </c>
      <c r="G796" t="s">
        <v>352</v>
      </c>
    </row>
    <row r="797" spans="1:7" x14ac:dyDescent="0.3">
      <c r="A797">
        <v>16</v>
      </c>
      <c r="B797" s="7">
        <v>43871</v>
      </c>
      <c r="C797" t="s">
        <v>312</v>
      </c>
      <c r="D797" t="s">
        <v>64</v>
      </c>
      <c r="E797" t="s">
        <v>313</v>
      </c>
      <c r="F797" t="s">
        <v>44</v>
      </c>
      <c r="G797" t="s">
        <v>329</v>
      </c>
    </row>
    <row r="798" spans="1:7" x14ac:dyDescent="0.3">
      <c r="A798">
        <v>16</v>
      </c>
      <c r="B798" s="7">
        <v>43871</v>
      </c>
      <c r="C798" t="s">
        <v>364</v>
      </c>
      <c r="D798" t="s">
        <v>74</v>
      </c>
      <c r="E798" t="s">
        <v>355</v>
      </c>
      <c r="F798" t="s">
        <v>124</v>
      </c>
      <c r="G798" t="s">
        <v>347</v>
      </c>
    </row>
    <row r="799" spans="1:7" x14ac:dyDescent="0.3">
      <c r="A799">
        <v>16</v>
      </c>
      <c r="B799" s="7">
        <v>43871</v>
      </c>
      <c r="C799" t="s">
        <v>336</v>
      </c>
      <c r="D799" t="s">
        <v>39</v>
      </c>
      <c r="E799" t="s">
        <v>337</v>
      </c>
      <c r="F799" t="s">
        <v>84</v>
      </c>
      <c r="G799" t="s">
        <v>343</v>
      </c>
    </row>
    <row r="800" spans="1:7" x14ac:dyDescent="0.3">
      <c r="A800">
        <v>16</v>
      </c>
      <c r="B800" s="7">
        <v>43871</v>
      </c>
      <c r="C800" t="s">
        <v>362</v>
      </c>
      <c r="D800" t="s">
        <v>90</v>
      </c>
      <c r="E800" t="s">
        <v>350</v>
      </c>
      <c r="F800" t="s">
        <v>118</v>
      </c>
      <c r="G800" t="s">
        <v>340</v>
      </c>
    </row>
    <row r="801" spans="1:7" x14ac:dyDescent="0.3">
      <c r="A801">
        <v>16</v>
      </c>
      <c r="B801" s="7">
        <v>43871</v>
      </c>
      <c r="C801" t="s">
        <v>356</v>
      </c>
      <c r="D801" t="s">
        <v>60</v>
      </c>
      <c r="E801" t="s">
        <v>357</v>
      </c>
      <c r="F801" t="s">
        <v>54</v>
      </c>
      <c r="G801" t="s">
        <v>331</v>
      </c>
    </row>
    <row r="802" spans="1:7" x14ac:dyDescent="0.3">
      <c r="A802">
        <v>16</v>
      </c>
      <c r="B802" s="7">
        <v>43871</v>
      </c>
      <c r="C802" t="s">
        <v>315</v>
      </c>
      <c r="D802" t="s">
        <v>42</v>
      </c>
      <c r="E802" t="s">
        <v>317</v>
      </c>
      <c r="F802" t="s">
        <v>72</v>
      </c>
      <c r="G802" t="s">
        <v>346</v>
      </c>
    </row>
    <row r="803" spans="1:7" x14ac:dyDescent="0.3">
      <c r="A803">
        <v>16</v>
      </c>
      <c r="B803" s="7">
        <v>43872</v>
      </c>
      <c r="C803" t="s">
        <v>333</v>
      </c>
      <c r="D803" t="s">
        <v>58</v>
      </c>
      <c r="E803" t="s">
        <v>334</v>
      </c>
      <c r="F803" t="s">
        <v>35</v>
      </c>
      <c r="G803" t="s">
        <v>316</v>
      </c>
    </row>
    <row r="804" spans="1:7" x14ac:dyDescent="0.3">
      <c r="A804">
        <v>16</v>
      </c>
      <c r="B804" s="7">
        <v>43872</v>
      </c>
      <c r="C804" t="s">
        <v>370</v>
      </c>
      <c r="D804" t="s">
        <v>66</v>
      </c>
      <c r="E804" t="s">
        <v>338</v>
      </c>
      <c r="F804" t="s">
        <v>92</v>
      </c>
      <c r="G804" t="s">
        <v>320</v>
      </c>
    </row>
    <row r="805" spans="1:7" x14ac:dyDescent="0.3">
      <c r="A805">
        <v>16</v>
      </c>
      <c r="B805" s="7">
        <v>43872</v>
      </c>
      <c r="C805" t="s">
        <v>360</v>
      </c>
      <c r="D805" t="s">
        <v>76</v>
      </c>
      <c r="E805" t="s">
        <v>314</v>
      </c>
      <c r="F805" t="s">
        <v>37</v>
      </c>
      <c r="G805" t="s">
        <v>349</v>
      </c>
    </row>
    <row r="806" spans="1:7" x14ac:dyDescent="0.3">
      <c r="A806">
        <v>16</v>
      </c>
      <c r="B806" s="7">
        <v>43872</v>
      </c>
      <c r="C806" t="s">
        <v>361</v>
      </c>
      <c r="D806" t="s">
        <v>98</v>
      </c>
      <c r="E806" t="s">
        <v>344</v>
      </c>
      <c r="F806" t="s">
        <v>118</v>
      </c>
      <c r="G806" t="s">
        <v>340</v>
      </c>
    </row>
    <row r="807" spans="1:7" x14ac:dyDescent="0.3">
      <c r="A807">
        <v>16</v>
      </c>
      <c r="B807" s="7">
        <v>43872</v>
      </c>
      <c r="C807" t="s">
        <v>353</v>
      </c>
      <c r="D807" t="s">
        <v>33</v>
      </c>
      <c r="E807" t="s">
        <v>354</v>
      </c>
      <c r="F807" t="s">
        <v>48</v>
      </c>
      <c r="G807" t="s">
        <v>335</v>
      </c>
    </row>
    <row r="808" spans="1:7" x14ac:dyDescent="0.3">
      <c r="A808">
        <v>16</v>
      </c>
      <c r="B808" s="7">
        <v>43873</v>
      </c>
      <c r="C808" t="s">
        <v>367</v>
      </c>
      <c r="D808" t="s">
        <v>68</v>
      </c>
      <c r="E808" t="s">
        <v>326</v>
      </c>
      <c r="F808" t="s">
        <v>52</v>
      </c>
      <c r="G808" t="s">
        <v>352</v>
      </c>
    </row>
    <row r="809" spans="1:7" x14ac:dyDescent="0.3">
      <c r="A809">
        <v>16</v>
      </c>
      <c r="B809" s="7">
        <v>43873</v>
      </c>
      <c r="C809" t="s">
        <v>324</v>
      </c>
      <c r="D809" t="s">
        <v>81</v>
      </c>
      <c r="E809" t="s">
        <v>325</v>
      </c>
      <c r="F809" t="s">
        <v>56</v>
      </c>
      <c r="G809" t="s">
        <v>323</v>
      </c>
    </row>
    <row r="810" spans="1:7" x14ac:dyDescent="0.3">
      <c r="A810">
        <v>16</v>
      </c>
      <c r="B810" s="7">
        <v>43873</v>
      </c>
      <c r="C810" t="s">
        <v>327</v>
      </c>
      <c r="D810" t="s">
        <v>50</v>
      </c>
      <c r="E810" t="s">
        <v>328</v>
      </c>
      <c r="F810" t="s">
        <v>64</v>
      </c>
      <c r="G810" t="s">
        <v>313</v>
      </c>
    </row>
    <row r="811" spans="1:7" x14ac:dyDescent="0.3">
      <c r="A811">
        <v>16</v>
      </c>
      <c r="B811" s="7">
        <v>43873</v>
      </c>
      <c r="C811" t="s">
        <v>321</v>
      </c>
      <c r="D811" t="s">
        <v>78</v>
      </c>
      <c r="E811" t="s">
        <v>322</v>
      </c>
      <c r="F811" t="s">
        <v>74</v>
      </c>
      <c r="G811" t="s">
        <v>355</v>
      </c>
    </row>
    <row r="812" spans="1:7" x14ac:dyDescent="0.3">
      <c r="A812">
        <v>16</v>
      </c>
      <c r="B812" s="7">
        <v>43873</v>
      </c>
      <c r="C812" t="s">
        <v>366</v>
      </c>
      <c r="D812" t="s">
        <v>111</v>
      </c>
      <c r="E812" t="s">
        <v>341</v>
      </c>
      <c r="F812" t="s">
        <v>66</v>
      </c>
      <c r="G812" t="s">
        <v>338</v>
      </c>
    </row>
    <row r="813" spans="1:7" x14ac:dyDescent="0.3">
      <c r="A813">
        <v>16</v>
      </c>
      <c r="B813" s="7">
        <v>43873</v>
      </c>
      <c r="C813" t="s">
        <v>359</v>
      </c>
      <c r="D813" t="s">
        <v>160</v>
      </c>
      <c r="E813" t="s">
        <v>332</v>
      </c>
      <c r="F813" t="s">
        <v>37</v>
      </c>
      <c r="G813" t="s">
        <v>349</v>
      </c>
    </row>
    <row r="814" spans="1:7" x14ac:dyDescent="0.3">
      <c r="A814">
        <v>16</v>
      </c>
      <c r="B814" s="7">
        <v>43873</v>
      </c>
      <c r="C814" t="s">
        <v>369</v>
      </c>
      <c r="D814" t="s">
        <v>44</v>
      </c>
      <c r="E814" t="s">
        <v>329</v>
      </c>
      <c r="F814" t="s">
        <v>100</v>
      </c>
      <c r="G814" t="s">
        <v>319</v>
      </c>
    </row>
    <row r="815" spans="1:7" x14ac:dyDescent="0.3">
      <c r="A815">
        <v>16</v>
      </c>
      <c r="B815" s="7">
        <v>43873</v>
      </c>
      <c r="C815" t="s">
        <v>336</v>
      </c>
      <c r="D815" t="s">
        <v>39</v>
      </c>
      <c r="E815" t="s">
        <v>337</v>
      </c>
      <c r="F815" t="s">
        <v>124</v>
      </c>
      <c r="G815" t="s">
        <v>347</v>
      </c>
    </row>
    <row r="816" spans="1:7" x14ac:dyDescent="0.3">
      <c r="A816">
        <v>16</v>
      </c>
      <c r="B816" s="7">
        <v>43873</v>
      </c>
      <c r="C816" t="s">
        <v>345</v>
      </c>
      <c r="D816" t="s">
        <v>72</v>
      </c>
      <c r="E816" t="s">
        <v>346</v>
      </c>
      <c r="F816" t="s">
        <v>60</v>
      </c>
      <c r="G816" t="s">
        <v>357</v>
      </c>
    </row>
    <row r="817" spans="1:7" x14ac:dyDescent="0.3">
      <c r="A817">
        <v>16</v>
      </c>
      <c r="B817" s="7">
        <v>43873</v>
      </c>
      <c r="C817" t="s">
        <v>342</v>
      </c>
      <c r="D817" t="s">
        <v>84</v>
      </c>
      <c r="E817" t="s">
        <v>343</v>
      </c>
      <c r="F817" t="s">
        <v>54</v>
      </c>
      <c r="G817" t="s">
        <v>331</v>
      </c>
    </row>
    <row r="818" spans="1:7" x14ac:dyDescent="0.3">
      <c r="A818">
        <v>16</v>
      </c>
      <c r="B818" s="7">
        <v>43873</v>
      </c>
      <c r="C818" t="s">
        <v>362</v>
      </c>
      <c r="D818" t="s">
        <v>90</v>
      </c>
      <c r="E818" t="s">
        <v>350</v>
      </c>
      <c r="F818" t="s">
        <v>42</v>
      </c>
      <c r="G818" t="s">
        <v>317</v>
      </c>
    </row>
    <row r="819" spans="1:7" x14ac:dyDescent="0.3">
      <c r="A819">
        <v>16</v>
      </c>
      <c r="B819" s="7">
        <v>43874</v>
      </c>
      <c r="C819" t="s">
        <v>358</v>
      </c>
      <c r="D819" t="s">
        <v>48</v>
      </c>
      <c r="E819" t="s">
        <v>335</v>
      </c>
      <c r="F819" t="s">
        <v>35</v>
      </c>
      <c r="G819" t="s">
        <v>316</v>
      </c>
    </row>
    <row r="820" spans="1:7" x14ac:dyDescent="0.3">
      <c r="A820">
        <v>16</v>
      </c>
      <c r="B820" s="7">
        <v>43874</v>
      </c>
      <c r="C820" t="s">
        <v>360</v>
      </c>
      <c r="D820" t="s">
        <v>76</v>
      </c>
      <c r="E820" t="s">
        <v>314</v>
      </c>
      <c r="F820" t="s">
        <v>98</v>
      </c>
      <c r="G820" t="s">
        <v>344</v>
      </c>
    </row>
    <row r="821" spans="1:7" x14ac:dyDescent="0.3">
      <c r="A821">
        <v>17</v>
      </c>
      <c r="B821" s="7">
        <v>43881</v>
      </c>
      <c r="C821" t="s">
        <v>351</v>
      </c>
      <c r="D821" t="s">
        <v>56</v>
      </c>
      <c r="E821" t="s">
        <v>323</v>
      </c>
      <c r="F821" t="s">
        <v>74</v>
      </c>
      <c r="G821" t="s">
        <v>355</v>
      </c>
    </row>
    <row r="822" spans="1:7" x14ac:dyDescent="0.3">
      <c r="A822">
        <v>17</v>
      </c>
      <c r="B822" s="7">
        <v>43881</v>
      </c>
      <c r="C822" t="s">
        <v>365</v>
      </c>
      <c r="D822" t="s">
        <v>52</v>
      </c>
      <c r="E822" t="s">
        <v>352</v>
      </c>
      <c r="F822" t="s">
        <v>54</v>
      </c>
      <c r="G822" t="s">
        <v>331</v>
      </c>
    </row>
    <row r="823" spans="1:7" x14ac:dyDescent="0.3">
      <c r="A823">
        <v>17</v>
      </c>
      <c r="B823" s="7">
        <v>43881</v>
      </c>
      <c r="C823" t="s">
        <v>333</v>
      </c>
      <c r="D823" t="s">
        <v>58</v>
      </c>
      <c r="E823" t="s">
        <v>334</v>
      </c>
      <c r="F823" t="s">
        <v>50</v>
      </c>
      <c r="G823" t="s">
        <v>328</v>
      </c>
    </row>
    <row r="824" spans="1:7" x14ac:dyDescent="0.3">
      <c r="A824">
        <v>17</v>
      </c>
      <c r="B824" s="7">
        <v>43881</v>
      </c>
      <c r="C824" t="s">
        <v>368</v>
      </c>
      <c r="D824" t="s">
        <v>92</v>
      </c>
      <c r="E824" t="s">
        <v>320</v>
      </c>
      <c r="F824" t="s">
        <v>100</v>
      </c>
      <c r="G824" t="s">
        <v>319</v>
      </c>
    </row>
    <row r="825" spans="1:7" x14ac:dyDescent="0.3">
      <c r="A825">
        <v>17</v>
      </c>
      <c r="B825" s="7">
        <v>43881</v>
      </c>
      <c r="C825" t="s">
        <v>363</v>
      </c>
      <c r="D825" t="s">
        <v>124</v>
      </c>
      <c r="E825" t="s">
        <v>347</v>
      </c>
      <c r="F825" t="s">
        <v>160</v>
      </c>
      <c r="G825" t="s">
        <v>332</v>
      </c>
    </row>
    <row r="826" spans="1:7" x14ac:dyDescent="0.3">
      <c r="A826">
        <v>17</v>
      </c>
      <c r="B826" s="7">
        <v>43881</v>
      </c>
      <c r="C826" t="s">
        <v>356</v>
      </c>
      <c r="D826" t="s">
        <v>60</v>
      </c>
      <c r="E826" t="s">
        <v>357</v>
      </c>
      <c r="F826" t="s">
        <v>33</v>
      </c>
      <c r="G826" t="s">
        <v>354</v>
      </c>
    </row>
    <row r="827" spans="1:7" x14ac:dyDescent="0.3">
      <c r="A827">
        <v>17</v>
      </c>
      <c r="B827" s="7">
        <v>43882</v>
      </c>
      <c r="C827" t="s">
        <v>324</v>
      </c>
      <c r="D827" t="s">
        <v>81</v>
      </c>
      <c r="E827" t="s">
        <v>325</v>
      </c>
      <c r="F827" t="s">
        <v>39</v>
      </c>
      <c r="G827" t="s">
        <v>337</v>
      </c>
    </row>
    <row r="828" spans="1:7" x14ac:dyDescent="0.3">
      <c r="A828">
        <v>17</v>
      </c>
      <c r="B828" s="7">
        <v>43882</v>
      </c>
      <c r="C828" t="s">
        <v>370</v>
      </c>
      <c r="D828" t="s">
        <v>66</v>
      </c>
      <c r="E828" t="s">
        <v>338</v>
      </c>
      <c r="F828" t="s">
        <v>68</v>
      </c>
      <c r="G828" t="s">
        <v>326</v>
      </c>
    </row>
    <row r="829" spans="1:7" x14ac:dyDescent="0.3">
      <c r="A829">
        <v>17</v>
      </c>
      <c r="B829" s="7">
        <v>43882</v>
      </c>
      <c r="C829" t="s">
        <v>366</v>
      </c>
      <c r="D829" t="s">
        <v>111</v>
      </c>
      <c r="E829" t="s">
        <v>341</v>
      </c>
      <c r="F829" t="s">
        <v>78</v>
      </c>
      <c r="G829" t="s">
        <v>322</v>
      </c>
    </row>
    <row r="830" spans="1:7" x14ac:dyDescent="0.3">
      <c r="A830">
        <v>17</v>
      </c>
      <c r="B830" s="7">
        <v>43882</v>
      </c>
      <c r="C830" t="s">
        <v>312</v>
      </c>
      <c r="D830" t="s">
        <v>64</v>
      </c>
      <c r="E830" t="s">
        <v>313</v>
      </c>
      <c r="F830" t="s">
        <v>72</v>
      </c>
      <c r="G830" t="s">
        <v>346</v>
      </c>
    </row>
    <row r="831" spans="1:7" x14ac:dyDescent="0.3">
      <c r="A831">
        <v>17</v>
      </c>
      <c r="B831" s="7">
        <v>43882</v>
      </c>
      <c r="C831" t="s">
        <v>369</v>
      </c>
      <c r="D831" t="s">
        <v>44</v>
      </c>
      <c r="E831" t="s">
        <v>329</v>
      </c>
      <c r="F831" t="s">
        <v>48</v>
      </c>
      <c r="G831" t="s">
        <v>335</v>
      </c>
    </row>
    <row r="832" spans="1:7" x14ac:dyDescent="0.3">
      <c r="A832">
        <v>17</v>
      </c>
      <c r="B832" s="7">
        <v>43882</v>
      </c>
      <c r="C832" t="s">
        <v>361</v>
      </c>
      <c r="D832" t="s">
        <v>98</v>
      </c>
      <c r="E832" t="s">
        <v>344</v>
      </c>
      <c r="F832" t="s">
        <v>90</v>
      </c>
      <c r="G832" t="s">
        <v>350</v>
      </c>
    </row>
    <row r="833" spans="1:7" x14ac:dyDescent="0.3">
      <c r="A833">
        <v>17</v>
      </c>
      <c r="B833" s="7">
        <v>43882</v>
      </c>
      <c r="C833" t="s">
        <v>342</v>
      </c>
      <c r="D833" t="s">
        <v>84</v>
      </c>
      <c r="E833" t="s">
        <v>343</v>
      </c>
      <c r="F833" t="s">
        <v>118</v>
      </c>
      <c r="G833" t="s">
        <v>340</v>
      </c>
    </row>
    <row r="834" spans="1:7" x14ac:dyDescent="0.3">
      <c r="A834">
        <v>17</v>
      </c>
      <c r="B834" s="7">
        <v>43882</v>
      </c>
      <c r="C834" t="s">
        <v>315</v>
      </c>
      <c r="D834" t="s">
        <v>42</v>
      </c>
      <c r="E834" t="s">
        <v>317</v>
      </c>
      <c r="F834" t="s">
        <v>160</v>
      </c>
      <c r="G834" t="s">
        <v>332</v>
      </c>
    </row>
    <row r="835" spans="1:7" x14ac:dyDescent="0.3">
      <c r="A835">
        <v>17</v>
      </c>
      <c r="B835" s="7">
        <v>43882</v>
      </c>
      <c r="C835" t="s">
        <v>348</v>
      </c>
      <c r="D835" t="s">
        <v>37</v>
      </c>
      <c r="E835" t="s">
        <v>349</v>
      </c>
      <c r="F835" t="s">
        <v>76</v>
      </c>
      <c r="G835" t="s">
        <v>314</v>
      </c>
    </row>
    <row r="836" spans="1:7" x14ac:dyDescent="0.3">
      <c r="A836">
        <v>17</v>
      </c>
      <c r="B836" s="7">
        <v>43883</v>
      </c>
      <c r="C836" t="s">
        <v>315</v>
      </c>
      <c r="D836" t="s">
        <v>35</v>
      </c>
      <c r="E836" t="s">
        <v>316</v>
      </c>
      <c r="F836" t="s">
        <v>124</v>
      </c>
      <c r="G836" t="s">
        <v>347</v>
      </c>
    </row>
    <row r="837" spans="1:7" x14ac:dyDescent="0.3">
      <c r="A837">
        <v>17</v>
      </c>
      <c r="B837" s="7">
        <v>43883</v>
      </c>
      <c r="C837" t="s">
        <v>318</v>
      </c>
      <c r="D837" t="s">
        <v>100</v>
      </c>
      <c r="E837" t="s">
        <v>319</v>
      </c>
      <c r="F837" t="s">
        <v>50</v>
      </c>
      <c r="G837" t="s">
        <v>328</v>
      </c>
    </row>
    <row r="838" spans="1:7" x14ac:dyDescent="0.3">
      <c r="A838">
        <v>17</v>
      </c>
      <c r="B838" s="7">
        <v>43883</v>
      </c>
      <c r="C838" t="s">
        <v>365</v>
      </c>
      <c r="D838" t="s">
        <v>52</v>
      </c>
      <c r="E838" t="s">
        <v>352</v>
      </c>
      <c r="F838" t="s">
        <v>39</v>
      </c>
      <c r="G838" t="s">
        <v>337</v>
      </c>
    </row>
    <row r="839" spans="1:7" x14ac:dyDescent="0.3">
      <c r="A839">
        <v>17</v>
      </c>
      <c r="B839" s="7">
        <v>43883</v>
      </c>
      <c r="C839" t="s">
        <v>330</v>
      </c>
      <c r="D839" t="s">
        <v>54</v>
      </c>
      <c r="E839" t="s">
        <v>331</v>
      </c>
      <c r="F839" t="s">
        <v>68</v>
      </c>
      <c r="G839" t="s">
        <v>326</v>
      </c>
    </row>
    <row r="840" spans="1:7" x14ac:dyDescent="0.3">
      <c r="A840">
        <v>17</v>
      </c>
      <c r="B840" s="7">
        <v>43883</v>
      </c>
      <c r="C840" t="s">
        <v>368</v>
      </c>
      <c r="D840" t="s">
        <v>92</v>
      </c>
      <c r="E840" t="s">
        <v>320</v>
      </c>
      <c r="F840" t="s">
        <v>72</v>
      </c>
      <c r="G840" t="s">
        <v>346</v>
      </c>
    </row>
    <row r="841" spans="1:7" x14ac:dyDescent="0.3">
      <c r="A841">
        <v>17</v>
      </c>
      <c r="B841" s="7">
        <v>43883</v>
      </c>
      <c r="C841" t="s">
        <v>364</v>
      </c>
      <c r="D841" t="s">
        <v>74</v>
      </c>
      <c r="E841" t="s">
        <v>355</v>
      </c>
      <c r="F841" t="s">
        <v>58</v>
      </c>
      <c r="G841" t="s">
        <v>334</v>
      </c>
    </row>
    <row r="842" spans="1:7" x14ac:dyDescent="0.3">
      <c r="A842">
        <v>17</v>
      </c>
      <c r="B842" s="7">
        <v>43883</v>
      </c>
      <c r="C842" t="s">
        <v>342</v>
      </c>
      <c r="D842" t="s">
        <v>84</v>
      </c>
      <c r="E842" t="s">
        <v>343</v>
      </c>
      <c r="F842" t="s">
        <v>33</v>
      </c>
      <c r="G842" t="s">
        <v>354</v>
      </c>
    </row>
    <row r="843" spans="1:7" x14ac:dyDescent="0.3">
      <c r="A843">
        <v>17</v>
      </c>
      <c r="B843" s="7">
        <v>43884</v>
      </c>
      <c r="C843" t="s">
        <v>315</v>
      </c>
      <c r="D843" t="s">
        <v>42</v>
      </c>
      <c r="E843" t="s">
        <v>317</v>
      </c>
      <c r="F843" t="s">
        <v>48</v>
      </c>
      <c r="G843" t="s">
        <v>335</v>
      </c>
    </row>
    <row r="844" spans="1:7" x14ac:dyDescent="0.3">
      <c r="A844">
        <v>17</v>
      </c>
      <c r="B844" s="7">
        <v>43884</v>
      </c>
      <c r="C844" t="s">
        <v>312</v>
      </c>
      <c r="D844" t="s">
        <v>64</v>
      </c>
      <c r="E844" t="s">
        <v>313</v>
      </c>
      <c r="F844" t="s">
        <v>78</v>
      </c>
      <c r="G844" t="s">
        <v>322</v>
      </c>
    </row>
    <row r="845" spans="1:7" x14ac:dyDescent="0.3">
      <c r="A845">
        <v>17</v>
      </c>
      <c r="B845" s="7">
        <v>43884</v>
      </c>
      <c r="C845" t="s">
        <v>362</v>
      </c>
      <c r="D845" t="s">
        <v>90</v>
      </c>
      <c r="E845" t="s">
        <v>350</v>
      </c>
      <c r="F845" t="s">
        <v>44</v>
      </c>
      <c r="G845" t="s">
        <v>329</v>
      </c>
    </row>
    <row r="846" spans="1:7" x14ac:dyDescent="0.3">
      <c r="A846">
        <v>17</v>
      </c>
      <c r="B846" s="7">
        <v>43884</v>
      </c>
      <c r="C846" t="s">
        <v>368</v>
      </c>
      <c r="D846" t="s">
        <v>92</v>
      </c>
      <c r="E846" t="s">
        <v>320</v>
      </c>
      <c r="F846" t="s">
        <v>66</v>
      </c>
      <c r="G846" t="s">
        <v>338</v>
      </c>
    </row>
    <row r="847" spans="1:7" x14ac:dyDescent="0.3">
      <c r="A847">
        <v>17</v>
      </c>
      <c r="B847" s="7">
        <v>43884</v>
      </c>
      <c r="C847" t="s">
        <v>361</v>
      </c>
      <c r="D847" t="s">
        <v>98</v>
      </c>
      <c r="E847" t="s">
        <v>344</v>
      </c>
      <c r="F847" t="s">
        <v>118</v>
      </c>
      <c r="G847" t="s">
        <v>340</v>
      </c>
    </row>
    <row r="848" spans="1:7" x14ac:dyDescent="0.3">
      <c r="A848">
        <v>17</v>
      </c>
      <c r="B848" s="7">
        <v>43884</v>
      </c>
      <c r="C848" t="s">
        <v>356</v>
      </c>
      <c r="D848" t="s">
        <v>60</v>
      </c>
      <c r="E848" t="s">
        <v>357</v>
      </c>
      <c r="F848" t="s">
        <v>76</v>
      </c>
      <c r="G848" t="s">
        <v>314</v>
      </c>
    </row>
    <row r="849" spans="1:7" x14ac:dyDescent="0.3">
      <c r="A849">
        <v>17</v>
      </c>
      <c r="B849" s="7">
        <v>43884</v>
      </c>
      <c r="C849" t="s">
        <v>348</v>
      </c>
      <c r="D849" t="s">
        <v>37</v>
      </c>
      <c r="E849" t="s">
        <v>349</v>
      </c>
      <c r="F849" t="s">
        <v>56</v>
      </c>
      <c r="G849" t="s">
        <v>323</v>
      </c>
    </row>
    <row r="850" spans="1:7" x14ac:dyDescent="0.3">
      <c r="A850">
        <v>17</v>
      </c>
      <c r="B850" s="7">
        <v>43885</v>
      </c>
      <c r="C850" t="s">
        <v>367</v>
      </c>
      <c r="D850" t="s">
        <v>68</v>
      </c>
      <c r="E850" t="s">
        <v>326</v>
      </c>
      <c r="F850" t="s">
        <v>54</v>
      </c>
      <c r="G850" t="s">
        <v>331</v>
      </c>
    </row>
    <row r="851" spans="1:7" x14ac:dyDescent="0.3">
      <c r="A851">
        <v>17</v>
      </c>
      <c r="B851" s="7">
        <v>43885</v>
      </c>
      <c r="C851" t="s">
        <v>333</v>
      </c>
      <c r="D851" t="s">
        <v>58</v>
      </c>
      <c r="E851" t="s">
        <v>334</v>
      </c>
      <c r="F851" t="s">
        <v>52</v>
      </c>
      <c r="G851" t="s">
        <v>352</v>
      </c>
    </row>
    <row r="852" spans="1:7" x14ac:dyDescent="0.3">
      <c r="A852">
        <v>17</v>
      </c>
      <c r="B852" s="7">
        <v>43885</v>
      </c>
      <c r="C852" t="s">
        <v>370</v>
      </c>
      <c r="D852" t="s">
        <v>66</v>
      </c>
      <c r="E852" t="s">
        <v>338</v>
      </c>
      <c r="F852" t="s">
        <v>74</v>
      </c>
      <c r="G852" t="s">
        <v>355</v>
      </c>
    </row>
    <row r="853" spans="1:7" x14ac:dyDescent="0.3">
      <c r="A853">
        <v>17</v>
      </c>
      <c r="B853" s="7">
        <v>43885</v>
      </c>
      <c r="C853" t="s">
        <v>327</v>
      </c>
      <c r="D853" t="s">
        <v>50</v>
      </c>
      <c r="E853" t="s">
        <v>328</v>
      </c>
      <c r="F853" t="s">
        <v>81</v>
      </c>
      <c r="G853" t="s">
        <v>325</v>
      </c>
    </row>
    <row r="854" spans="1:7" x14ac:dyDescent="0.3">
      <c r="A854">
        <v>17</v>
      </c>
      <c r="B854" s="7">
        <v>43885</v>
      </c>
      <c r="C854" t="s">
        <v>353</v>
      </c>
      <c r="D854" t="s">
        <v>33</v>
      </c>
      <c r="E854" t="s">
        <v>354</v>
      </c>
      <c r="F854" t="s">
        <v>111</v>
      </c>
      <c r="G854" t="s">
        <v>341</v>
      </c>
    </row>
    <row r="855" spans="1:7" x14ac:dyDescent="0.3">
      <c r="A855">
        <v>17</v>
      </c>
      <c r="B855" s="7">
        <v>43885</v>
      </c>
      <c r="C855" t="s">
        <v>336</v>
      </c>
      <c r="D855" t="s">
        <v>39</v>
      </c>
      <c r="E855" t="s">
        <v>337</v>
      </c>
      <c r="F855" t="s">
        <v>44</v>
      </c>
      <c r="G855" t="s">
        <v>329</v>
      </c>
    </row>
    <row r="856" spans="1:7" x14ac:dyDescent="0.3">
      <c r="A856">
        <v>17</v>
      </c>
      <c r="B856" s="7">
        <v>43885</v>
      </c>
      <c r="C856" t="s">
        <v>342</v>
      </c>
      <c r="D856" t="s">
        <v>84</v>
      </c>
      <c r="E856" t="s">
        <v>343</v>
      </c>
      <c r="F856" t="s">
        <v>72</v>
      </c>
      <c r="G856" t="s">
        <v>346</v>
      </c>
    </row>
    <row r="857" spans="1:7" x14ac:dyDescent="0.3">
      <c r="A857">
        <v>17</v>
      </c>
      <c r="B857" s="7">
        <v>43885</v>
      </c>
      <c r="C857" t="s">
        <v>315</v>
      </c>
      <c r="D857" t="s">
        <v>35</v>
      </c>
      <c r="E857" t="s">
        <v>316</v>
      </c>
      <c r="F857" t="s">
        <v>160</v>
      </c>
      <c r="G857" t="s">
        <v>332</v>
      </c>
    </row>
    <row r="858" spans="1:7" x14ac:dyDescent="0.3">
      <c r="A858">
        <v>17</v>
      </c>
      <c r="B858" s="7">
        <v>43886</v>
      </c>
      <c r="C858" t="s">
        <v>321</v>
      </c>
      <c r="D858" t="s">
        <v>78</v>
      </c>
      <c r="E858" t="s">
        <v>322</v>
      </c>
      <c r="F858" t="s">
        <v>100</v>
      </c>
      <c r="G858" t="s">
        <v>319</v>
      </c>
    </row>
    <row r="859" spans="1:7" x14ac:dyDescent="0.3">
      <c r="A859">
        <v>17</v>
      </c>
      <c r="B859" s="7">
        <v>43886</v>
      </c>
      <c r="C859" t="s">
        <v>312</v>
      </c>
      <c r="D859" t="s">
        <v>64</v>
      </c>
      <c r="E859" t="s">
        <v>313</v>
      </c>
      <c r="F859" t="s">
        <v>74</v>
      </c>
      <c r="G859" t="s">
        <v>355</v>
      </c>
    </row>
    <row r="860" spans="1:7" x14ac:dyDescent="0.3">
      <c r="A860">
        <v>17</v>
      </c>
      <c r="B860" s="7">
        <v>43886</v>
      </c>
      <c r="C860" t="s">
        <v>368</v>
      </c>
      <c r="D860" t="s">
        <v>92</v>
      </c>
      <c r="E860" t="s">
        <v>320</v>
      </c>
      <c r="F860" t="s">
        <v>98</v>
      </c>
      <c r="G860" t="s">
        <v>344</v>
      </c>
    </row>
    <row r="861" spans="1:7" x14ac:dyDescent="0.3">
      <c r="A861">
        <v>17</v>
      </c>
      <c r="B861" s="7">
        <v>43886</v>
      </c>
      <c r="C861" t="s">
        <v>362</v>
      </c>
      <c r="D861" t="s">
        <v>90</v>
      </c>
      <c r="E861" t="s">
        <v>350</v>
      </c>
      <c r="F861" t="s">
        <v>56</v>
      </c>
      <c r="G861" t="s">
        <v>323</v>
      </c>
    </row>
    <row r="862" spans="1:7" x14ac:dyDescent="0.3">
      <c r="A862">
        <v>17</v>
      </c>
      <c r="B862" s="7">
        <v>43886</v>
      </c>
      <c r="C862" t="s">
        <v>315</v>
      </c>
      <c r="D862" t="s">
        <v>42</v>
      </c>
      <c r="E862" t="s">
        <v>317</v>
      </c>
      <c r="F862" t="s">
        <v>76</v>
      </c>
      <c r="G862" t="s">
        <v>314</v>
      </c>
    </row>
    <row r="863" spans="1:7" x14ac:dyDescent="0.3">
      <c r="A863">
        <v>17</v>
      </c>
      <c r="B863" s="7">
        <v>43886</v>
      </c>
      <c r="C863" t="s">
        <v>348</v>
      </c>
      <c r="D863" t="s">
        <v>37</v>
      </c>
      <c r="E863" t="s">
        <v>349</v>
      </c>
      <c r="F863" t="s">
        <v>48</v>
      </c>
      <c r="G863" t="s">
        <v>335</v>
      </c>
    </row>
    <row r="864" spans="1:7" x14ac:dyDescent="0.3">
      <c r="A864">
        <v>17</v>
      </c>
      <c r="B864" s="7">
        <v>43886</v>
      </c>
      <c r="C864" t="s">
        <v>356</v>
      </c>
      <c r="D864" t="s">
        <v>60</v>
      </c>
      <c r="E864" t="s">
        <v>357</v>
      </c>
      <c r="F864" t="s">
        <v>124</v>
      </c>
      <c r="G864" t="s">
        <v>347</v>
      </c>
    </row>
    <row r="865" spans="1:7" x14ac:dyDescent="0.3">
      <c r="A865">
        <v>17</v>
      </c>
      <c r="B865" s="7">
        <v>43887</v>
      </c>
      <c r="C865" t="s">
        <v>318</v>
      </c>
      <c r="D865" t="s">
        <v>100</v>
      </c>
      <c r="E865" t="s">
        <v>319</v>
      </c>
      <c r="F865" t="s">
        <v>111</v>
      </c>
      <c r="G865" t="s">
        <v>341</v>
      </c>
    </row>
    <row r="866" spans="1:7" x14ac:dyDescent="0.3">
      <c r="A866">
        <v>17</v>
      </c>
      <c r="B866" s="7">
        <v>43887</v>
      </c>
      <c r="C866" t="s">
        <v>367</v>
      </c>
      <c r="D866" t="s">
        <v>68</v>
      </c>
      <c r="E866" t="s">
        <v>326</v>
      </c>
      <c r="F866" t="s">
        <v>58</v>
      </c>
      <c r="G866" t="s">
        <v>334</v>
      </c>
    </row>
    <row r="867" spans="1:7" x14ac:dyDescent="0.3">
      <c r="A867">
        <v>17</v>
      </c>
      <c r="B867" s="7">
        <v>43887</v>
      </c>
      <c r="C867" t="s">
        <v>370</v>
      </c>
      <c r="D867" t="s">
        <v>66</v>
      </c>
      <c r="E867" t="s">
        <v>338</v>
      </c>
      <c r="F867" t="s">
        <v>50</v>
      </c>
      <c r="G867" t="s">
        <v>328</v>
      </c>
    </row>
    <row r="868" spans="1:7" x14ac:dyDescent="0.3">
      <c r="A868">
        <v>17</v>
      </c>
      <c r="B868" s="7">
        <v>43887</v>
      </c>
      <c r="C868" t="s">
        <v>365</v>
      </c>
      <c r="D868" t="s">
        <v>52</v>
      </c>
      <c r="E868" t="s">
        <v>352</v>
      </c>
      <c r="F868" t="s">
        <v>81</v>
      </c>
      <c r="G868" t="s">
        <v>325</v>
      </c>
    </row>
    <row r="869" spans="1:7" x14ac:dyDescent="0.3">
      <c r="A869">
        <v>17</v>
      </c>
      <c r="B869" s="7">
        <v>43887</v>
      </c>
      <c r="C869" t="s">
        <v>330</v>
      </c>
      <c r="D869" t="s">
        <v>54</v>
      </c>
      <c r="E869" t="s">
        <v>331</v>
      </c>
      <c r="F869" t="s">
        <v>44</v>
      </c>
      <c r="G869" t="s">
        <v>329</v>
      </c>
    </row>
    <row r="870" spans="1:7" x14ac:dyDescent="0.3">
      <c r="A870">
        <v>17</v>
      </c>
      <c r="B870" s="7">
        <v>43887</v>
      </c>
      <c r="C870" t="s">
        <v>339</v>
      </c>
      <c r="D870" t="s">
        <v>118</v>
      </c>
      <c r="E870" t="s">
        <v>340</v>
      </c>
      <c r="F870" t="s">
        <v>39</v>
      </c>
      <c r="G870" t="s">
        <v>337</v>
      </c>
    </row>
    <row r="871" spans="1:7" x14ac:dyDescent="0.3">
      <c r="A871">
        <v>17</v>
      </c>
      <c r="B871" s="7">
        <v>43887</v>
      </c>
      <c r="C871" t="s">
        <v>353</v>
      </c>
      <c r="D871" t="s">
        <v>33</v>
      </c>
      <c r="E871" t="s">
        <v>354</v>
      </c>
      <c r="F871" t="s">
        <v>160</v>
      </c>
      <c r="G871" t="s">
        <v>332</v>
      </c>
    </row>
    <row r="872" spans="1:7" x14ac:dyDescent="0.3">
      <c r="A872">
        <v>17</v>
      </c>
      <c r="B872" s="7">
        <v>43887</v>
      </c>
      <c r="C872" t="s">
        <v>345</v>
      </c>
      <c r="D872" t="s">
        <v>72</v>
      </c>
      <c r="E872" t="s">
        <v>346</v>
      </c>
      <c r="F872" t="s">
        <v>35</v>
      </c>
      <c r="G872" t="s">
        <v>316</v>
      </c>
    </row>
    <row r="873" spans="1:7" x14ac:dyDescent="0.3">
      <c r="A873">
        <v>17</v>
      </c>
      <c r="B873" s="7">
        <v>43887</v>
      </c>
      <c r="C873" t="s">
        <v>342</v>
      </c>
      <c r="D873" t="s">
        <v>84</v>
      </c>
      <c r="E873" t="s">
        <v>343</v>
      </c>
      <c r="F873" t="s">
        <v>48</v>
      </c>
      <c r="G873" t="s">
        <v>335</v>
      </c>
    </row>
    <row r="874" spans="1:7" x14ac:dyDescent="0.3">
      <c r="A874">
        <v>18</v>
      </c>
      <c r="B874" s="7">
        <v>43888</v>
      </c>
      <c r="C874" t="s">
        <v>333</v>
      </c>
      <c r="D874" t="s">
        <v>58</v>
      </c>
      <c r="E874" t="s">
        <v>334</v>
      </c>
      <c r="F874" t="s">
        <v>111</v>
      </c>
      <c r="G874" t="s">
        <v>341</v>
      </c>
    </row>
    <row r="875" spans="1:7" x14ac:dyDescent="0.3">
      <c r="A875">
        <v>18</v>
      </c>
      <c r="B875" s="7">
        <v>43888</v>
      </c>
      <c r="C875" t="s">
        <v>321</v>
      </c>
      <c r="D875" t="s">
        <v>78</v>
      </c>
      <c r="E875" t="s">
        <v>322</v>
      </c>
      <c r="F875" t="s">
        <v>37</v>
      </c>
      <c r="G875" t="s">
        <v>349</v>
      </c>
    </row>
    <row r="876" spans="1:7" x14ac:dyDescent="0.3">
      <c r="A876">
        <v>18</v>
      </c>
      <c r="B876" s="7">
        <v>43888</v>
      </c>
      <c r="C876" t="s">
        <v>361</v>
      </c>
      <c r="D876" t="s">
        <v>98</v>
      </c>
      <c r="E876" t="s">
        <v>344</v>
      </c>
      <c r="F876" t="s">
        <v>124</v>
      </c>
      <c r="G876" t="s">
        <v>347</v>
      </c>
    </row>
    <row r="877" spans="1:7" x14ac:dyDescent="0.3">
      <c r="A877">
        <v>18</v>
      </c>
      <c r="B877" s="7">
        <v>43888</v>
      </c>
      <c r="C877" t="s">
        <v>356</v>
      </c>
      <c r="D877" t="s">
        <v>60</v>
      </c>
      <c r="E877" t="s">
        <v>357</v>
      </c>
      <c r="F877" t="s">
        <v>42</v>
      </c>
      <c r="G877" t="s">
        <v>317</v>
      </c>
    </row>
    <row r="878" spans="1:7" x14ac:dyDescent="0.3">
      <c r="A878">
        <v>18</v>
      </c>
      <c r="B878" s="7">
        <v>43889</v>
      </c>
      <c r="C878" t="s">
        <v>324</v>
      </c>
      <c r="D878" t="s">
        <v>81</v>
      </c>
      <c r="E878" t="s">
        <v>325</v>
      </c>
      <c r="F878" t="s">
        <v>44</v>
      </c>
      <c r="G878" t="s">
        <v>329</v>
      </c>
    </row>
    <row r="879" spans="1:7" x14ac:dyDescent="0.3">
      <c r="A879">
        <v>18</v>
      </c>
      <c r="B879" s="7">
        <v>43889</v>
      </c>
      <c r="C879" t="s">
        <v>365</v>
      </c>
      <c r="D879" t="s">
        <v>52</v>
      </c>
      <c r="E879" t="s">
        <v>352</v>
      </c>
      <c r="F879" t="s">
        <v>50</v>
      </c>
      <c r="G879" t="s">
        <v>328</v>
      </c>
    </row>
    <row r="880" spans="1:7" x14ac:dyDescent="0.3">
      <c r="A880">
        <v>18</v>
      </c>
      <c r="B880" s="7">
        <v>43889</v>
      </c>
      <c r="C880" t="s">
        <v>312</v>
      </c>
      <c r="D880" t="s">
        <v>64</v>
      </c>
      <c r="E880" t="s">
        <v>313</v>
      </c>
      <c r="F880" t="s">
        <v>100</v>
      </c>
      <c r="G880" t="s">
        <v>319</v>
      </c>
    </row>
    <row r="881" spans="1:7" x14ac:dyDescent="0.3">
      <c r="A881">
        <v>18</v>
      </c>
      <c r="B881" s="7">
        <v>43889</v>
      </c>
      <c r="C881" t="s">
        <v>330</v>
      </c>
      <c r="D881" t="s">
        <v>54</v>
      </c>
      <c r="E881" t="s">
        <v>331</v>
      </c>
      <c r="F881" t="s">
        <v>39</v>
      </c>
      <c r="G881" t="s">
        <v>337</v>
      </c>
    </row>
    <row r="882" spans="1:7" x14ac:dyDescent="0.3">
      <c r="A882">
        <v>18</v>
      </c>
      <c r="B882" s="7">
        <v>43889</v>
      </c>
      <c r="C882" t="s">
        <v>359</v>
      </c>
      <c r="D882" t="s">
        <v>160</v>
      </c>
      <c r="E882" t="s">
        <v>332</v>
      </c>
      <c r="F882" t="s">
        <v>124</v>
      </c>
      <c r="G882" t="s">
        <v>347</v>
      </c>
    </row>
    <row r="883" spans="1:7" x14ac:dyDescent="0.3">
      <c r="A883">
        <v>18</v>
      </c>
      <c r="B883" s="7">
        <v>43889</v>
      </c>
      <c r="C883" t="s">
        <v>364</v>
      </c>
      <c r="D883" t="s">
        <v>74</v>
      </c>
      <c r="E883" t="s">
        <v>355</v>
      </c>
      <c r="F883" t="s">
        <v>98</v>
      </c>
      <c r="G883" t="s">
        <v>344</v>
      </c>
    </row>
    <row r="884" spans="1:7" x14ac:dyDescent="0.3">
      <c r="A884">
        <v>18</v>
      </c>
      <c r="B884" s="7">
        <v>43889</v>
      </c>
      <c r="C884" t="s">
        <v>360</v>
      </c>
      <c r="D884" t="s">
        <v>76</v>
      </c>
      <c r="E884" t="s">
        <v>314</v>
      </c>
      <c r="F884" t="s">
        <v>68</v>
      </c>
      <c r="G884" t="s">
        <v>326</v>
      </c>
    </row>
    <row r="885" spans="1:7" x14ac:dyDescent="0.3">
      <c r="A885">
        <v>18</v>
      </c>
      <c r="B885" s="7">
        <v>43889</v>
      </c>
      <c r="C885" t="s">
        <v>345</v>
      </c>
      <c r="D885" t="s">
        <v>72</v>
      </c>
      <c r="E885" t="s">
        <v>346</v>
      </c>
      <c r="F885" t="s">
        <v>56</v>
      </c>
      <c r="G885" t="s">
        <v>323</v>
      </c>
    </row>
    <row r="886" spans="1:7" x14ac:dyDescent="0.3">
      <c r="A886">
        <v>18</v>
      </c>
      <c r="B886" s="7">
        <v>43889</v>
      </c>
      <c r="C886" t="s">
        <v>342</v>
      </c>
      <c r="D886" t="s">
        <v>84</v>
      </c>
      <c r="E886" t="s">
        <v>343</v>
      </c>
      <c r="F886" t="s">
        <v>66</v>
      </c>
      <c r="G886" t="s">
        <v>338</v>
      </c>
    </row>
    <row r="887" spans="1:7" x14ac:dyDescent="0.3">
      <c r="A887">
        <v>18</v>
      </c>
      <c r="B887" s="7">
        <v>43889</v>
      </c>
      <c r="C887" t="s">
        <v>315</v>
      </c>
      <c r="D887" t="s">
        <v>35</v>
      </c>
      <c r="E887" t="s">
        <v>316</v>
      </c>
      <c r="F887" t="s">
        <v>90</v>
      </c>
      <c r="G887" t="s">
        <v>350</v>
      </c>
    </row>
    <row r="888" spans="1:7" x14ac:dyDescent="0.3">
      <c r="A888">
        <v>18</v>
      </c>
      <c r="B888" s="7">
        <v>43890</v>
      </c>
      <c r="C888" t="s">
        <v>366</v>
      </c>
      <c r="D888" t="s">
        <v>111</v>
      </c>
      <c r="E888" t="s">
        <v>341</v>
      </c>
      <c r="F888" t="s">
        <v>92</v>
      </c>
      <c r="G888" t="s">
        <v>320</v>
      </c>
    </row>
    <row r="889" spans="1:7" x14ac:dyDescent="0.3">
      <c r="A889">
        <v>18</v>
      </c>
      <c r="B889" s="7">
        <v>43890</v>
      </c>
      <c r="C889" t="s">
        <v>365</v>
      </c>
      <c r="D889" t="s">
        <v>52</v>
      </c>
      <c r="E889" t="s">
        <v>352</v>
      </c>
      <c r="F889" t="s">
        <v>37</v>
      </c>
      <c r="G889" t="s">
        <v>349</v>
      </c>
    </row>
    <row r="890" spans="1:7" x14ac:dyDescent="0.3">
      <c r="A890">
        <v>18</v>
      </c>
      <c r="B890" s="7">
        <v>43890</v>
      </c>
      <c r="C890" t="s">
        <v>330</v>
      </c>
      <c r="D890" t="s">
        <v>54</v>
      </c>
      <c r="E890" t="s">
        <v>331</v>
      </c>
      <c r="F890" t="s">
        <v>50</v>
      </c>
      <c r="G890" t="s">
        <v>328</v>
      </c>
    </row>
    <row r="891" spans="1:7" x14ac:dyDescent="0.3">
      <c r="A891">
        <v>18</v>
      </c>
      <c r="B891" s="7">
        <v>43890</v>
      </c>
      <c r="C891" t="s">
        <v>367</v>
      </c>
      <c r="D891" t="s">
        <v>68</v>
      </c>
      <c r="E891" t="s">
        <v>326</v>
      </c>
      <c r="F891" t="s">
        <v>78</v>
      </c>
      <c r="G891" t="s">
        <v>322</v>
      </c>
    </row>
    <row r="892" spans="1:7" x14ac:dyDescent="0.3">
      <c r="A892">
        <v>18</v>
      </c>
      <c r="B892" s="7">
        <v>43890</v>
      </c>
      <c r="C892" t="s">
        <v>359</v>
      </c>
      <c r="D892" t="s">
        <v>160</v>
      </c>
      <c r="E892" t="s">
        <v>332</v>
      </c>
      <c r="F892" t="s">
        <v>42</v>
      </c>
      <c r="G892" t="s">
        <v>317</v>
      </c>
    </row>
    <row r="893" spans="1:7" x14ac:dyDescent="0.3">
      <c r="A893">
        <v>18</v>
      </c>
      <c r="B893" s="7">
        <v>43890</v>
      </c>
      <c r="C893" t="s">
        <v>358</v>
      </c>
      <c r="D893" t="s">
        <v>48</v>
      </c>
      <c r="E893" t="s">
        <v>335</v>
      </c>
      <c r="F893" t="s">
        <v>33</v>
      </c>
      <c r="G893" t="s">
        <v>354</v>
      </c>
    </row>
    <row r="894" spans="1:7" x14ac:dyDescent="0.3">
      <c r="A894">
        <v>18</v>
      </c>
      <c r="B894" s="7">
        <v>43890</v>
      </c>
      <c r="C894" t="s">
        <v>339</v>
      </c>
      <c r="D894" t="s">
        <v>118</v>
      </c>
      <c r="E894" t="s">
        <v>340</v>
      </c>
      <c r="F894" t="s">
        <v>81</v>
      </c>
      <c r="G894" t="s">
        <v>325</v>
      </c>
    </row>
    <row r="895" spans="1:7" x14ac:dyDescent="0.3">
      <c r="A895">
        <v>18</v>
      </c>
      <c r="B895" s="7">
        <v>43890</v>
      </c>
      <c r="C895" t="s">
        <v>345</v>
      </c>
      <c r="D895" t="s">
        <v>72</v>
      </c>
      <c r="E895" t="s">
        <v>346</v>
      </c>
      <c r="F895" t="s">
        <v>60</v>
      </c>
      <c r="G895" t="s">
        <v>357</v>
      </c>
    </row>
    <row r="896" spans="1:7" x14ac:dyDescent="0.3">
      <c r="A896">
        <v>18</v>
      </c>
      <c r="B896" s="7">
        <v>43891</v>
      </c>
      <c r="C896" t="s">
        <v>318</v>
      </c>
      <c r="D896" t="s">
        <v>100</v>
      </c>
      <c r="E896" t="s">
        <v>319</v>
      </c>
      <c r="F896" t="s">
        <v>74</v>
      </c>
      <c r="G896" t="s">
        <v>355</v>
      </c>
    </row>
    <row r="897" spans="1:7" x14ac:dyDescent="0.3">
      <c r="A897">
        <v>18</v>
      </c>
      <c r="B897" s="7">
        <v>43891</v>
      </c>
      <c r="C897" t="s">
        <v>369</v>
      </c>
      <c r="D897" t="s">
        <v>44</v>
      </c>
      <c r="E897" t="s">
        <v>329</v>
      </c>
      <c r="F897" t="s">
        <v>39</v>
      </c>
      <c r="G897" t="s">
        <v>337</v>
      </c>
    </row>
    <row r="898" spans="1:7" x14ac:dyDescent="0.3">
      <c r="A898">
        <v>18</v>
      </c>
      <c r="B898" s="7">
        <v>43891</v>
      </c>
      <c r="C898" t="s">
        <v>315</v>
      </c>
      <c r="D898" t="s">
        <v>35</v>
      </c>
      <c r="E898" t="s">
        <v>316</v>
      </c>
      <c r="F898" t="s">
        <v>58</v>
      </c>
      <c r="G898" t="s">
        <v>334</v>
      </c>
    </row>
    <row r="899" spans="1:7" x14ac:dyDescent="0.3">
      <c r="A899">
        <v>18</v>
      </c>
      <c r="B899" s="7">
        <v>43891</v>
      </c>
      <c r="C899" t="s">
        <v>362</v>
      </c>
      <c r="D899" t="s">
        <v>90</v>
      </c>
      <c r="E899" t="s">
        <v>350</v>
      </c>
      <c r="F899" t="s">
        <v>64</v>
      </c>
      <c r="G899" t="s">
        <v>313</v>
      </c>
    </row>
    <row r="900" spans="1:7" x14ac:dyDescent="0.3">
      <c r="A900">
        <v>18</v>
      </c>
      <c r="B900" s="7">
        <v>43891</v>
      </c>
      <c r="C900" t="s">
        <v>363</v>
      </c>
      <c r="D900" t="s">
        <v>124</v>
      </c>
      <c r="E900" t="s">
        <v>347</v>
      </c>
      <c r="F900" t="s">
        <v>56</v>
      </c>
      <c r="G900" t="s">
        <v>323</v>
      </c>
    </row>
    <row r="901" spans="1:7" x14ac:dyDescent="0.3">
      <c r="A901">
        <v>18</v>
      </c>
      <c r="B901" s="7">
        <v>43891</v>
      </c>
      <c r="C901" t="s">
        <v>360</v>
      </c>
      <c r="D901" t="s">
        <v>76</v>
      </c>
      <c r="E901" t="s">
        <v>314</v>
      </c>
      <c r="F901" t="s">
        <v>42</v>
      </c>
      <c r="G901" t="s">
        <v>317</v>
      </c>
    </row>
    <row r="902" spans="1:7" x14ac:dyDescent="0.3">
      <c r="A902">
        <v>18</v>
      </c>
      <c r="B902" s="7">
        <v>43891</v>
      </c>
      <c r="C902" t="s">
        <v>356</v>
      </c>
      <c r="D902" t="s">
        <v>60</v>
      </c>
      <c r="E902" t="s">
        <v>357</v>
      </c>
      <c r="F902" t="s">
        <v>66</v>
      </c>
      <c r="G902" t="s">
        <v>338</v>
      </c>
    </row>
    <row r="903" spans="1:7" x14ac:dyDescent="0.3">
      <c r="A903">
        <v>18</v>
      </c>
      <c r="B903" s="7">
        <v>43892</v>
      </c>
      <c r="C903" t="s">
        <v>367</v>
      </c>
      <c r="D903" t="s">
        <v>68</v>
      </c>
      <c r="E903" t="s">
        <v>326</v>
      </c>
      <c r="F903" t="s">
        <v>84</v>
      </c>
      <c r="G903" t="s">
        <v>343</v>
      </c>
    </row>
    <row r="904" spans="1:7" x14ac:dyDescent="0.3">
      <c r="A904">
        <v>18</v>
      </c>
      <c r="B904" s="7">
        <v>43892</v>
      </c>
      <c r="C904" t="s">
        <v>366</v>
      </c>
      <c r="D904" t="s">
        <v>111</v>
      </c>
      <c r="E904" t="s">
        <v>341</v>
      </c>
      <c r="F904" t="s">
        <v>33</v>
      </c>
      <c r="G904" t="s">
        <v>354</v>
      </c>
    </row>
    <row r="905" spans="1:7" x14ac:dyDescent="0.3">
      <c r="A905">
        <v>18</v>
      </c>
      <c r="B905" s="7">
        <v>43892</v>
      </c>
      <c r="C905" t="s">
        <v>324</v>
      </c>
      <c r="D905" t="s">
        <v>81</v>
      </c>
      <c r="E905" t="s">
        <v>325</v>
      </c>
      <c r="F905" t="s">
        <v>37</v>
      </c>
      <c r="G905" t="s">
        <v>349</v>
      </c>
    </row>
    <row r="906" spans="1:7" x14ac:dyDescent="0.3">
      <c r="A906">
        <v>18</v>
      </c>
      <c r="B906" s="7">
        <v>43892</v>
      </c>
      <c r="C906" t="s">
        <v>365</v>
      </c>
      <c r="D906" t="s">
        <v>52</v>
      </c>
      <c r="E906" t="s">
        <v>352</v>
      </c>
      <c r="F906" t="s">
        <v>160</v>
      </c>
      <c r="G906" t="s">
        <v>332</v>
      </c>
    </row>
    <row r="907" spans="1:7" x14ac:dyDescent="0.3">
      <c r="A907">
        <v>18</v>
      </c>
      <c r="B907" s="7">
        <v>43892</v>
      </c>
      <c r="C907" t="s">
        <v>330</v>
      </c>
      <c r="D907" t="s">
        <v>54</v>
      </c>
      <c r="E907" t="s">
        <v>331</v>
      </c>
      <c r="F907" t="s">
        <v>74</v>
      </c>
      <c r="G907" t="s">
        <v>355</v>
      </c>
    </row>
    <row r="908" spans="1:7" x14ac:dyDescent="0.3">
      <c r="A908">
        <v>18</v>
      </c>
      <c r="B908" s="7">
        <v>43892</v>
      </c>
      <c r="C908" t="s">
        <v>368</v>
      </c>
      <c r="D908" t="s">
        <v>92</v>
      </c>
      <c r="E908" t="s">
        <v>320</v>
      </c>
      <c r="F908" t="s">
        <v>39</v>
      </c>
      <c r="G908" t="s">
        <v>337</v>
      </c>
    </row>
    <row r="909" spans="1:7" x14ac:dyDescent="0.3">
      <c r="A909">
        <v>18</v>
      </c>
      <c r="B909" s="7">
        <v>43892</v>
      </c>
      <c r="C909" t="s">
        <v>339</v>
      </c>
      <c r="D909" t="s">
        <v>118</v>
      </c>
      <c r="E909" t="s">
        <v>340</v>
      </c>
      <c r="F909" t="s">
        <v>78</v>
      </c>
      <c r="G909" t="s">
        <v>322</v>
      </c>
    </row>
    <row r="910" spans="1:7" x14ac:dyDescent="0.3">
      <c r="A910">
        <v>18</v>
      </c>
      <c r="B910" s="7">
        <v>43893</v>
      </c>
      <c r="C910" t="s">
        <v>318</v>
      </c>
      <c r="D910" t="s">
        <v>100</v>
      </c>
      <c r="E910" t="s">
        <v>319</v>
      </c>
      <c r="F910" t="s">
        <v>118</v>
      </c>
      <c r="G910" t="s">
        <v>340</v>
      </c>
    </row>
    <row r="911" spans="1:7" x14ac:dyDescent="0.3">
      <c r="A911">
        <v>18</v>
      </c>
      <c r="B911" s="7">
        <v>43893</v>
      </c>
      <c r="C911" t="s">
        <v>358</v>
      </c>
      <c r="D911" t="s">
        <v>48</v>
      </c>
      <c r="E911" t="s">
        <v>335</v>
      </c>
      <c r="F911" t="s">
        <v>50</v>
      </c>
      <c r="G911" t="s">
        <v>328</v>
      </c>
    </row>
    <row r="912" spans="1:7" x14ac:dyDescent="0.3">
      <c r="A912">
        <v>18</v>
      </c>
      <c r="B912" s="7">
        <v>43893</v>
      </c>
      <c r="C912" t="s">
        <v>360</v>
      </c>
      <c r="D912" t="s">
        <v>76</v>
      </c>
      <c r="E912" t="s">
        <v>314</v>
      </c>
      <c r="F912" t="s">
        <v>44</v>
      </c>
      <c r="G912" t="s">
        <v>329</v>
      </c>
    </row>
    <row r="913" spans="1:7" x14ac:dyDescent="0.3">
      <c r="A913">
        <v>18</v>
      </c>
      <c r="B913" s="7">
        <v>43893</v>
      </c>
      <c r="C913" t="s">
        <v>361</v>
      </c>
      <c r="D913" t="s">
        <v>98</v>
      </c>
      <c r="E913" t="s">
        <v>344</v>
      </c>
      <c r="F913" t="s">
        <v>35</v>
      </c>
      <c r="G913" t="s">
        <v>316</v>
      </c>
    </row>
    <row r="914" spans="1:7" x14ac:dyDescent="0.3">
      <c r="A914">
        <v>18</v>
      </c>
      <c r="B914" s="7">
        <v>43893</v>
      </c>
      <c r="C914" t="s">
        <v>362</v>
      </c>
      <c r="D914" t="s">
        <v>90</v>
      </c>
      <c r="E914" t="s">
        <v>350</v>
      </c>
      <c r="F914" t="s">
        <v>60</v>
      </c>
      <c r="G914" t="s">
        <v>357</v>
      </c>
    </row>
    <row r="915" spans="1:7" x14ac:dyDescent="0.3">
      <c r="A915">
        <v>18</v>
      </c>
      <c r="B915" s="7">
        <v>43893</v>
      </c>
      <c r="C915" t="s">
        <v>345</v>
      </c>
      <c r="D915" t="s">
        <v>72</v>
      </c>
      <c r="E915" t="s">
        <v>346</v>
      </c>
      <c r="F915" t="s">
        <v>64</v>
      </c>
      <c r="G915" t="s">
        <v>313</v>
      </c>
    </row>
    <row r="916" spans="1:7" x14ac:dyDescent="0.3">
      <c r="A916">
        <v>18</v>
      </c>
      <c r="B916" s="7">
        <v>43893</v>
      </c>
      <c r="C916" t="s">
        <v>315</v>
      </c>
      <c r="D916" t="s">
        <v>42</v>
      </c>
      <c r="E916" t="s">
        <v>317</v>
      </c>
      <c r="F916" t="s">
        <v>58</v>
      </c>
      <c r="G916" t="s">
        <v>334</v>
      </c>
    </row>
    <row r="917" spans="1:7" x14ac:dyDescent="0.3">
      <c r="A917">
        <v>18</v>
      </c>
      <c r="B917" s="7">
        <v>43893</v>
      </c>
      <c r="C917" t="s">
        <v>363</v>
      </c>
      <c r="D917" t="s">
        <v>124</v>
      </c>
      <c r="E917" t="s">
        <v>347</v>
      </c>
      <c r="F917" t="s">
        <v>66</v>
      </c>
      <c r="G917" t="s">
        <v>338</v>
      </c>
    </row>
    <row r="918" spans="1:7" x14ac:dyDescent="0.3">
      <c r="A918">
        <v>18</v>
      </c>
      <c r="B918" s="7">
        <v>43894</v>
      </c>
      <c r="C918" t="s">
        <v>367</v>
      </c>
      <c r="D918" t="s">
        <v>68</v>
      </c>
      <c r="E918" t="s">
        <v>326</v>
      </c>
      <c r="F918" t="s">
        <v>48</v>
      </c>
      <c r="G918" t="s">
        <v>335</v>
      </c>
    </row>
    <row r="919" spans="1:7" x14ac:dyDescent="0.3">
      <c r="A919">
        <v>18</v>
      </c>
      <c r="B919" s="7">
        <v>43894</v>
      </c>
      <c r="C919" t="s">
        <v>351</v>
      </c>
      <c r="D919" t="s">
        <v>56</v>
      </c>
      <c r="E919" t="s">
        <v>323</v>
      </c>
      <c r="F919" t="s">
        <v>98</v>
      </c>
      <c r="G919" t="s">
        <v>344</v>
      </c>
    </row>
    <row r="920" spans="1:7" x14ac:dyDescent="0.3">
      <c r="A920">
        <v>18</v>
      </c>
      <c r="B920" s="7">
        <v>43894</v>
      </c>
      <c r="C920" t="s">
        <v>330</v>
      </c>
      <c r="D920" t="s">
        <v>54</v>
      </c>
      <c r="E920" t="s">
        <v>331</v>
      </c>
      <c r="F920" t="s">
        <v>81</v>
      </c>
      <c r="G920" t="s">
        <v>325</v>
      </c>
    </row>
    <row r="921" spans="1:7" x14ac:dyDescent="0.3">
      <c r="A921">
        <v>18</v>
      </c>
      <c r="B921" s="7">
        <v>43894</v>
      </c>
      <c r="C921" t="s">
        <v>327</v>
      </c>
      <c r="D921" t="s">
        <v>50</v>
      </c>
      <c r="E921" t="s">
        <v>328</v>
      </c>
      <c r="F921" t="s">
        <v>160</v>
      </c>
      <c r="G921" t="s">
        <v>332</v>
      </c>
    </row>
    <row r="922" spans="1:7" x14ac:dyDescent="0.3">
      <c r="A922">
        <v>18</v>
      </c>
      <c r="B922" s="7">
        <v>43894</v>
      </c>
      <c r="C922" t="s">
        <v>366</v>
      </c>
      <c r="D922" t="s">
        <v>111</v>
      </c>
      <c r="E922" t="s">
        <v>341</v>
      </c>
      <c r="F922" t="s">
        <v>84</v>
      </c>
      <c r="G922" t="s">
        <v>343</v>
      </c>
    </row>
    <row r="923" spans="1:7" x14ac:dyDescent="0.3">
      <c r="A923">
        <v>18</v>
      </c>
      <c r="B923" s="7">
        <v>43894</v>
      </c>
      <c r="C923" t="s">
        <v>369</v>
      </c>
      <c r="D923" t="s">
        <v>44</v>
      </c>
      <c r="E923" t="s">
        <v>329</v>
      </c>
      <c r="F923" t="s">
        <v>92</v>
      </c>
      <c r="G923" t="s">
        <v>320</v>
      </c>
    </row>
    <row r="924" spans="1:7" x14ac:dyDescent="0.3">
      <c r="A924">
        <v>18</v>
      </c>
      <c r="B924" s="7">
        <v>43894</v>
      </c>
      <c r="C924" t="s">
        <v>336</v>
      </c>
      <c r="D924" t="s">
        <v>39</v>
      </c>
      <c r="E924" t="s">
        <v>337</v>
      </c>
      <c r="F924" t="s">
        <v>76</v>
      </c>
      <c r="G924" t="s">
        <v>314</v>
      </c>
    </row>
    <row r="925" spans="1:7" x14ac:dyDescent="0.3">
      <c r="A925">
        <v>18</v>
      </c>
      <c r="B925" s="7">
        <v>43894</v>
      </c>
      <c r="C925" t="s">
        <v>364</v>
      </c>
      <c r="D925" t="s">
        <v>74</v>
      </c>
      <c r="E925" t="s">
        <v>355</v>
      </c>
      <c r="F925" t="s">
        <v>78</v>
      </c>
      <c r="G925" t="s">
        <v>322</v>
      </c>
    </row>
    <row r="926" spans="1:7" x14ac:dyDescent="0.3">
      <c r="A926">
        <v>18</v>
      </c>
      <c r="B926" s="7">
        <v>43894</v>
      </c>
      <c r="C926" t="s">
        <v>348</v>
      </c>
      <c r="D926" t="s">
        <v>37</v>
      </c>
      <c r="E926" t="s">
        <v>349</v>
      </c>
      <c r="F926" t="s">
        <v>66</v>
      </c>
      <c r="G926" t="s">
        <v>338</v>
      </c>
    </row>
    <row r="927" spans="1:7" x14ac:dyDescent="0.3">
      <c r="A927">
        <v>19</v>
      </c>
      <c r="B927" s="7">
        <v>43895</v>
      </c>
      <c r="C927" t="s">
        <v>318</v>
      </c>
      <c r="D927" t="s">
        <v>100</v>
      </c>
      <c r="E927" t="s">
        <v>319</v>
      </c>
      <c r="F927" t="s">
        <v>90</v>
      </c>
      <c r="G927" t="s">
        <v>350</v>
      </c>
    </row>
    <row r="928" spans="1:7" x14ac:dyDescent="0.3">
      <c r="A928">
        <v>19</v>
      </c>
      <c r="B928" s="7">
        <v>43895</v>
      </c>
      <c r="C928" t="s">
        <v>353</v>
      </c>
      <c r="D928" t="s">
        <v>33</v>
      </c>
      <c r="E928" t="s">
        <v>354</v>
      </c>
      <c r="F928" t="s">
        <v>35</v>
      </c>
      <c r="G928" t="s">
        <v>316</v>
      </c>
    </row>
    <row r="929" spans="1:7" x14ac:dyDescent="0.3">
      <c r="A929">
        <v>19</v>
      </c>
      <c r="B929" s="7">
        <v>43895</v>
      </c>
      <c r="C929" t="s">
        <v>363</v>
      </c>
      <c r="D929" t="s">
        <v>124</v>
      </c>
      <c r="E929" t="s">
        <v>347</v>
      </c>
      <c r="F929" t="s">
        <v>58</v>
      </c>
      <c r="G929" t="s">
        <v>334</v>
      </c>
    </row>
    <row r="930" spans="1:7" x14ac:dyDescent="0.3">
      <c r="A930">
        <v>19</v>
      </c>
      <c r="B930" s="7">
        <v>43895</v>
      </c>
      <c r="C930" t="s">
        <v>356</v>
      </c>
      <c r="D930" t="s">
        <v>60</v>
      </c>
      <c r="E930" t="s">
        <v>357</v>
      </c>
      <c r="F930" t="s">
        <v>64</v>
      </c>
      <c r="G930" t="s">
        <v>313</v>
      </c>
    </row>
    <row r="931" spans="1:7" x14ac:dyDescent="0.3">
      <c r="A931">
        <v>19</v>
      </c>
      <c r="B931" s="7">
        <v>43896</v>
      </c>
      <c r="C931" t="s">
        <v>370</v>
      </c>
      <c r="D931" t="s">
        <v>66</v>
      </c>
      <c r="E931" t="s">
        <v>338</v>
      </c>
      <c r="F931" t="s">
        <v>52</v>
      </c>
      <c r="G931" t="s">
        <v>352</v>
      </c>
    </row>
    <row r="932" spans="1:7" x14ac:dyDescent="0.3">
      <c r="A932">
        <v>19</v>
      </c>
      <c r="B932" s="7">
        <v>43896</v>
      </c>
      <c r="C932" t="s">
        <v>327</v>
      </c>
      <c r="D932" t="s">
        <v>50</v>
      </c>
      <c r="E932" t="s">
        <v>328</v>
      </c>
      <c r="F932" t="s">
        <v>118</v>
      </c>
      <c r="G932" t="s">
        <v>340</v>
      </c>
    </row>
    <row r="933" spans="1:7" x14ac:dyDescent="0.3">
      <c r="A933">
        <v>19</v>
      </c>
      <c r="B933" s="7">
        <v>43896</v>
      </c>
      <c r="C933" t="s">
        <v>366</v>
      </c>
      <c r="D933" t="s">
        <v>111</v>
      </c>
      <c r="E933" t="s">
        <v>341</v>
      </c>
      <c r="F933" t="s">
        <v>98</v>
      </c>
      <c r="G933" t="s">
        <v>344</v>
      </c>
    </row>
    <row r="934" spans="1:7" x14ac:dyDescent="0.3">
      <c r="A934">
        <v>19</v>
      </c>
      <c r="B934" s="7">
        <v>43896</v>
      </c>
      <c r="C934" t="s">
        <v>358</v>
      </c>
      <c r="D934" t="s">
        <v>48</v>
      </c>
      <c r="E934" t="s">
        <v>335</v>
      </c>
      <c r="F934" t="s">
        <v>84</v>
      </c>
      <c r="G934" t="s">
        <v>343</v>
      </c>
    </row>
    <row r="935" spans="1:7" x14ac:dyDescent="0.3">
      <c r="A935">
        <v>19</v>
      </c>
      <c r="B935" s="7">
        <v>43896</v>
      </c>
      <c r="C935" t="s">
        <v>368</v>
      </c>
      <c r="D935" t="s">
        <v>92</v>
      </c>
      <c r="E935" t="s">
        <v>320</v>
      </c>
      <c r="F935" t="s">
        <v>78</v>
      </c>
      <c r="G935" t="s">
        <v>322</v>
      </c>
    </row>
    <row r="936" spans="1:7" x14ac:dyDescent="0.3">
      <c r="A936">
        <v>19</v>
      </c>
      <c r="B936" s="7">
        <v>43896</v>
      </c>
      <c r="C936" t="s">
        <v>369</v>
      </c>
      <c r="D936" t="s">
        <v>44</v>
      </c>
      <c r="E936" t="s">
        <v>329</v>
      </c>
      <c r="F936" t="s">
        <v>81</v>
      </c>
      <c r="G936" t="s">
        <v>325</v>
      </c>
    </row>
    <row r="937" spans="1:7" x14ac:dyDescent="0.3">
      <c r="A937">
        <v>19</v>
      </c>
      <c r="B937" s="7">
        <v>43896</v>
      </c>
      <c r="C937" t="s">
        <v>360</v>
      </c>
      <c r="D937" t="s">
        <v>76</v>
      </c>
      <c r="E937" t="s">
        <v>314</v>
      </c>
      <c r="F937" t="s">
        <v>54</v>
      </c>
      <c r="G937" t="s">
        <v>331</v>
      </c>
    </row>
    <row r="938" spans="1:7" x14ac:dyDescent="0.3">
      <c r="A938">
        <v>19</v>
      </c>
      <c r="B938" s="7">
        <v>43896</v>
      </c>
      <c r="C938" t="s">
        <v>336</v>
      </c>
      <c r="D938" t="s">
        <v>39</v>
      </c>
      <c r="E938" t="s">
        <v>337</v>
      </c>
      <c r="F938" t="s">
        <v>160</v>
      </c>
      <c r="G938" t="s">
        <v>332</v>
      </c>
    </row>
    <row r="939" spans="1:7" x14ac:dyDescent="0.3">
      <c r="A939">
        <v>19</v>
      </c>
      <c r="B939" s="7">
        <v>43896</v>
      </c>
      <c r="C939" t="s">
        <v>345</v>
      </c>
      <c r="D939" t="s">
        <v>72</v>
      </c>
      <c r="E939" t="s">
        <v>346</v>
      </c>
      <c r="F939" t="s">
        <v>37</v>
      </c>
      <c r="G939" t="s">
        <v>349</v>
      </c>
    </row>
    <row r="940" spans="1:7" x14ac:dyDescent="0.3">
      <c r="A940">
        <v>19</v>
      </c>
      <c r="B940" s="7">
        <v>43896</v>
      </c>
      <c r="C940" t="s">
        <v>315</v>
      </c>
      <c r="D940" t="s">
        <v>42</v>
      </c>
      <c r="E940" t="s">
        <v>317</v>
      </c>
      <c r="F940" t="s">
        <v>74</v>
      </c>
      <c r="G940" t="s">
        <v>355</v>
      </c>
    </row>
    <row r="941" spans="1:7" x14ac:dyDescent="0.3">
      <c r="A941">
        <v>19</v>
      </c>
      <c r="B941" s="7">
        <v>43897</v>
      </c>
      <c r="C941" t="s">
        <v>318</v>
      </c>
      <c r="D941" t="s">
        <v>100</v>
      </c>
      <c r="E941" t="s">
        <v>319</v>
      </c>
      <c r="F941" t="s">
        <v>33</v>
      </c>
      <c r="G941" t="s">
        <v>354</v>
      </c>
    </row>
    <row r="942" spans="1:7" x14ac:dyDescent="0.3">
      <c r="A942">
        <v>19</v>
      </c>
      <c r="B942" s="7">
        <v>43897</v>
      </c>
      <c r="C942" t="s">
        <v>351</v>
      </c>
      <c r="D942" t="s">
        <v>56</v>
      </c>
      <c r="E942" t="s">
        <v>323</v>
      </c>
      <c r="F942" t="s">
        <v>84</v>
      </c>
      <c r="G942" t="s">
        <v>343</v>
      </c>
    </row>
    <row r="943" spans="1:7" x14ac:dyDescent="0.3">
      <c r="A943">
        <v>19</v>
      </c>
      <c r="B943" s="7">
        <v>43897</v>
      </c>
      <c r="C943" t="s">
        <v>367</v>
      </c>
      <c r="D943" t="s">
        <v>68</v>
      </c>
      <c r="E943" t="s">
        <v>326</v>
      </c>
      <c r="F943" t="s">
        <v>90</v>
      </c>
      <c r="G943" t="s">
        <v>350</v>
      </c>
    </row>
    <row r="944" spans="1:7" x14ac:dyDescent="0.3">
      <c r="A944">
        <v>19</v>
      </c>
      <c r="B944" s="7">
        <v>43897</v>
      </c>
      <c r="C944" t="s">
        <v>359</v>
      </c>
      <c r="D944" t="s">
        <v>160</v>
      </c>
      <c r="E944" t="s">
        <v>332</v>
      </c>
      <c r="F944" t="s">
        <v>52</v>
      </c>
      <c r="G944" t="s">
        <v>352</v>
      </c>
    </row>
    <row r="945" spans="1:7" x14ac:dyDescent="0.3">
      <c r="A945">
        <v>19</v>
      </c>
      <c r="B945" s="7">
        <v>43897</v>
      </c>
      <c r="C945" t="s">
        <v>356</v>
      </c>
      <c r="D945" t="s">
        <v>60</v>
      </c>
      <c r="E945" t="s">
        <v>357</v>
      </c>
      <c r="F945" t="s">
        <v>58</v>
      </c>
      <c r="G945" t="s">
        <v>334</v>
      </c>
    </row>
    <row r="946" spans="1:7" x14ac:dyDescent="0.3">
      <c r="A946">
        <v>19</v>
      </c>
      <c r="B946" s="7">
        <v>43897</v>
      </c>
      <c r="C946" t="s">
        <v>348</v>
      </c>
      <c r="D946" t="s">
        <v>37</v>
      </c>
      <c r="E946" t="s">
        <v>349</v>
      </c>
      <c r="F946" t="s">
        <v>124</v>
      </c>
      <c r="G946" t="s">
        <v>347</v>
      </c>
    </row>
    <row r="947" spans="1:7" x14ac:dyDescent="0.3">
      <c r="A947">
        <v>19</v>
      </c>
      <c r="B947" s="7">
        <v>43898</v>
      </c>
      <c r="C947" t="s">
        <v>327</v>
      </c>
      <c r="D947" t="s">
        <v>50</v>
      </c>
      <c r="E947" t="s">
        <v>328</v>
      </c>
      <c r="F947" t="s">
        <v>92</v>
      </c>
      <c r="G947" t="s">
        <v>320</v>
      </c>
    </row>
    <row r="948" spans="1:7" x14ac:dyDescent="0.3">
      <c r="A948">
        <v>19</v>
      </c>
      <c r="B948" s="7">
        <v>43898</v>
      </c>
      <c r="C948" t="s">
        <v>369</v>
      </c>
      <c r="D948" t="s">
        <v>44</v>
      </c>
      <c r="E948" t="s">
        <v>329</v>
      </c>
      <c r="F948" t="s">
        <v>76</v>
      </c>
      <c r="G948" t="s">
        <v>314</v>
      </c>
    </row>
    <row r="949" spans="1:7" x14ac:dyDescent="0.3">
      <c r="A949">
        <v>19</v>
      </c>
      <c r="B949" s="7">
        <v>43898</v>
      </c>
      <c r="C949" t="s">
        <v>315</v>
      </c>
      <c r="D949" t="s">
        <v>35</v>
      </c>
      <c r="E949" t="s">
        <v>316</v>
      </c>
      <c r="F949" t="s">
        <v>42</v>
      </c>
      <c r="G949" t="s">
        <v>317</v>
      </c>
    </row>
    <row r="950" spans="1:7" x14ac:dyDescent="0.3">
      <c r="A950">
        <v>19</v>
      </c>
      <c r="B950" s="7">
        <v>43898</v>
      </c>
      <c r="C950" t="s">
        <v>358</v>
      </c>
      <c r="D950" t="s">
        <v>48</v>
      </c>
      <c r="E950" t="s">
        <v>335</v>
      </c>
      <c r="F950" t="s">
        <v>98</v>
      </c>
      <c r="G950" t="s">
        <v>344</v>
      </c>
    </row>
    <row r="951" spans="1:7" x14ac:dyDescent="0.3">
      <c r="A951">
        <v>19</v>
      </c>
      <c r="B951" s="7">
        <v>43898</v>
      </c>
      <c r="C951" t="s">
        <v>345</v>
      </c>
      <c r="D951" t="s">
        <v>72</v>
      </c>
      <c r="E951" t="s">
        <v>346</v>
      </c>
      <c r="F951" t="s">
        <v>74</v>
      </c>
      <c r="G951" t="s">
        <v>355</v>
      </c>
    </row>
    <row r="952" spans="1:7" x14ac:dyDescent="0.3">
      <c r="A952">
        <v>19</v>
      </c>
      <c r="B952" s="7">
        <v>43898</v>
      </c>
      <c r="C952" t="s">
        <v>370</v>
      </c>
      <c r="D952" t="s">
        <v>66</v>
      </c>
      <c r="E952" t="s">
        <v>338</v>
      </c>
      <c r="F952" t="s">
        <v>54</v>
      </c>
      <c r="G952" t="s">
        <v>331</v>
      </c>
    </row>
    <row r="953" spans="1:7" x14ac:dyDescent="0.3">
      <c r="A953">
        <v>19</v>
      </c>
      <c r="B953" s="7">
        <v>43898</v>
      </c>
      <c r="C953" t="s">
        <v>336</v>
      </c>
      <c r="D953" t="s">
        <v>39</v>
      </c>
      <c r="E953" t="s">
        <v>337</v>
      </c>
      <c r="F953" t="s">
        <v>78</v>
      </c>
      <c r="G953" t="s">
        <v>322</v>
      </c>
    </row>
    <row r="954" spans="1:7" x14ac:dyDescent="0.3">
      <c r="A954">
        <v>19</v>
      </c>
      <c r="B954" s="7">
        <v>43898</v>
      </c>
      <c r="C954" t="s">
        <v>353</v>
      </c>
      <c r="D954" t="s">
        <v>33</v>
      </c>
      <c r="E954" t="s">
        <v>354</v>
      </c>
      <c r="F954" t="s">
        <v>81</v>
      </c>
      <c r="G954" t="s">
        <v>325</v>
      </c>
    </row>
    <row r="955" spans="1:7" x14ac:dyDescent="0.3">
      <c r="A955">
        <v>19</v>
      </c>
      <c r="B955" s="7">
        <v>43898</v>
      </c>
      <c r="C955" t="s">
        <v>367</v>
      </c>
      <c r="D955" t="s">
        <v>68</v>
      </c>
      <c r="E955" t="s">
        <v>326</v>
      </c>
      <c r="F955" t="s">
        <v>118</v>
      </c>
      <c r="G955" t="s">
        <v>340</v>
      </c>
    </row>
    <row r="956" spans="1:7" x14ac:dyDescent="0.3">
      <c r="A956">
        <v>19</v>
      </c>
      <c r="B956" s="7">
        <v>43898</v>
      </c>
      <c r="C956" t="s">
        <v>366</v>
      </c>
      <c r="D956" t="s">
        <v>111</v>
      </c>
      <c r="E956" t="s">
        <v>341</v>
      </c>
      <c r="F956" t="s">
        <v>56</v>
      </c>
      <c r="G956" t="s">
        <v>323</v>
      </c>
    </row>
    <row r="957" spans="1:7" x14ac:dyDescent="0.3">
      <c r="A957">
        <v>19</v>
      </c>
      <c r="B957" s="7">
        <v>43898</v>
      </c>
      <c r="C957" t="s">
        <v>363</v>
      </c>
      <c r="D957" t="s">
        <v>124</v>
      </c>
      <c r="E957" t="s">
        <v>347</v>
      </c>
      <c r="F957" t="s">
        <v>64</v>
      </c>
      <c r="G957" t="s">
        <v>313</v>
      </c>
    </row>
    <row r="958" spans="1:7" x14ac:dyDescent="0.3">
      <c r="A958">
        <v>19</v>
      </c>
      <c r="B958" s="7">
        <v>43899</v>
      </c>
      <c r="C958" t="s">
        <v>365</v>
      </c>
      <c r="D958" t="s">
        <v>52</v>
      </c>
      <c r="E958" t="s">
        <v>352</v>
      </c>
      <c r="F958" t="s">
        <v>100</v>
      </c>
      <c r="G958" t="s">
        <v>319</v>
      </c>
    </row>
    <row r="959" spans="1:7" x14ac:dyDescent="0.3">
      <c r="A959">
        <v>19</v>
      </c>
      <c r="B959" s="7">
        <v>43899</v>
      </c>
      <c r="C959" t="s">
        <v>362</v>
      </c>
      <c r="D959" t="s">
        <v>90</v>
      </c>
      <c r="E959" t="s">
        <v>350</v>
      </c>
      <c r="F959" t="s">
        <v>74</v>
      </c>
      <c r="G959" t="s">
        <v>355</v>
      </c>
    </row>
    <row r="960" spans="1:7" x14ac:dyDescent="0.3">
      <c r="A960">
        <v>19</v>
      </c>
      <c r="B960" s="7">
        <v>43899</v>
      </c>
      <c r="C960" t="s">
        <v>342</v>
      </c>
      <c r="D960" t="s">
        <v>84</v>
      </c>
      <c r="E960" t="s">
        <v>343</v>
      </c>
      <c r="F960" t="s">
        <v>64</v>
      </c>
      <c r="G960" t="s">
        <v>313</v>
      </c>
    </row>
    <row r="961" spans="1:7" x14ac:dyDescent="0.3">
      <c r="A961">
        <v>19</v>
      </c>
      <c r="B961" s="7">
        <v>43900</v>
      </c>
      <c r="C961" t="s">
        <v>321</v>
      </c>
      <c r="D961" t="s">
        <v>78</v>
      </c>
      <c r="E961" t="s">
        <v>322</v>
      </c>
      <c r="F961" t="s">
        <v>48</v>
      </c>
      <c r="G961" t="s">
        <v>335</v>
      </c>
    </row>
    <row r="962" spans="1:7" x14ac:dyDescent="0.3">
      <c r="A962">
        <v>19</v>
      </c>
      <c r="B962" s="7">
        <v>43900</v>
      </c>
      <c r="C962" t="s">
        <v>370</v>
      </c>
      <c r="D962" t="s">
        <v>66</v>
      </c>
      <c r="E962" t="s">
        <v>338</v>
      </c>
      <c r="F962" t="s">
        <v>111</v>
      </c>
      <c r="G962" t="s">
        <v>341</v>
      </c>
    </row>
    <row r="963" spans="1:7" x14ac:dyDescent="0.3">
      <c r="A963">
        <v>19</v>
      </c>
      <c r="B963" s="7">
        <v>43900</v>
      </c>
      <c r="C963" t="s">
        <v>368</v>
      </c>
      <c r="D963" t="s">
        <v>92</v>
      </c>
      <c r="E963" t="s">
        <v>320</v>
      </c>
      <c r="F963" t="s">
        <v>68</v>
      </c>
      <c r="G963" t="s">
        <v>326</v>
      </c>
    </row>
    <row r="964" spans="1:7" x14ac:dyDescent="0.3">
      <c r="A964">
        <v>19</v>
      </c>
      <c r="B964" s="7">
        <v>43900</v>
      </c>
      <c r="C964" t="s">
        <v>353</v>
      </c>
      <c r="D964" t="s">
        <v>33</v>
      </c>
      <c r="E964" t="s">
        <v>354</v>
      </c>
      <c r="F964" t="s">
        <v>44</v>
      </c>
      <c r="G964" t="s">
        <v>329</v>
      </c>
    </row>
    <row r="965" spans="1:7" x14ac:dyDescent="0.3">
      <c r="A965">
        <v>19</v>
      </c>
      <c r="B965" s="7">
        <v>43900</v>
      </c>
      <c r="C965" t="s">
        <v>359</v>
      </c>
      <c r="D965" t="s">
        <v>160</v>
      </c>
      <c r="E965" t="s">
        <v>332</v>
      </c>
      <c r="F965" t="s">
        <v>81</v>
      </c>
      <c r="G965" t="s">
        <v>325</v>
      </c>
    </row>
    <row r="966" spans="1:7" x14ac:dyDescent="0.3">
      <c r="A966">
        <v>19</v>
      </c>
      <c r="B966" s="7">
        <v>43900</v>
      </c>
      <c r="C966" t="s">
        <v>339</v>
      </c>
      <c r="D966" t="s">
        <v>118</v>
      </c>
      <c r="E966" t="s">
        <v>340</v>
      </c>
      <c r="F966" t="s">
        <v>39</v>
      </c>
      <c r="G966" t="s">
        <v>337</v>
      </c>
    </row>
    <row r="967" spans="1:7" x14ac:dyDescent="0.3">
      <c r="A967">
        <v>19</v>
      </c>
      <c r="B967" s="7">
        <v>43900</v>
      </c>
      <c r="C967" t="s">
        <v>348</v>
      </c>
      <c r="D967" t="s">
        <v>37</v>
      </c>
      <c r="E967" t="s">
        <v>349</v>
      </c>
      <c r="F967" t="s">
        <v>72</v>
      </c>
      <c r="G967" t="s">
        <v>346</v>
      </c>
    </row>
    <row r="968" spans="1:7" x14ac:dyDescent="0.3">
      <c r="A968">
        <v>19</v>
      </c>
      <c r="B968" s="7">
        <v>43900</v>
      </c>
      <c r="C968" t="s">
        <v>356</v>
      </c>
      <c r="D968" t="s">
        <v>60</v>
      </c>
      <c r="E968" t="s">
        <v>357</v>
      </c>
      <c r="F968" t="s">
        <v>35</v>
      </c>
      <c r="G968" t="s">
        <v>316</v>
      </c>
    </row>
    <row r="969" spans="1:7" x14ac:dyDescent="0.3">
      <c r="A969">
        <v>19</v>
      </c>
      <c r="B969" s="7">
        <v>43900</v>
      </c>
      <c r="C969" t="s">
        <v>315</v>
      </c>
      <c r="D969" t="s">
        <v>42</v>
      </c>
      <c r="E969" t="s">
        <v>317</v>
      </c>
      <c r="F969" t="s">
        <v>50</v>
      </c>
      <c r="G969" t="s">
        <v>328</v>
      </c>
    </row>
    <row r="970" spans="1:7" x14ac:dyDescent="0.3">
      <c r="A970">
        <v>19</v>
      </c>
      <c r="B970" s="7">
        <v>43901</v>
      </c>
      <c r="C970" t="s">
        <v>365</v>
      </c>
      <c r="D970" t="s">
        <v>52</v>
      </c>
      <c r="E970" t="s">
        <v>352</v>
      </c>
      <c r="F970" t="s">
        <v>111</v>
      </c>
      <c r="G970" t="s">
        <v>341</v>
      </c>
    </row>
    <row r="971" spans="1:7" x14ac:dyDescent="0.3">
      <c r="A971">
        <v>19</v>
      </c>
      <c r="B971" s="7">
        <v>43901</v>
      </c>
      <c r="C971" t="s">
        <v>330</v>
      </c>
      <c r="D971" t="s">
        <v>54</v>
      </c>
      <c r="E971" t="s">
        <v>331</v>
      </c>
      <c r="F971" t="s">
        <v>100</v>
      </c>
      <c r="G971" t="s">
        <v>319</v>
      </c>
    </row>
    <row r="972" spans="1:7" x14ac:dyDescent="0.3">
      <c r="A972">
        <v>19</v>
      </c>
      <c r="B972" s="7">
        <v>43901</v>
      </c>
      <c r="C972" t="s">
        <v>333</v>
      </c>
      <c r="D972" t="s">
        <v>58</v>
      </c>
      <c r="E972" t="s">
        <v>334</v>
      </c>
      <c r="F972" t="s">
        <v>56</v>
      </c>
      <c r="G972" t="s">
        <v>323</v>
      </c>
    </row>
    <row r="973" spans="1:7" x14ac:dyDescent="0.3">
      <c r="A973">
        <v>19</v>
      </c>
      <c r="B973" s="7">
        <v>43901</v>
      </c>
      <c r="C973" t="s">
        <v>361</v>
      </c>
      <c r="D973" t="s">
        <v>98</v>
      </c>
      <c r="E973" t="s">
        <v>344</v>
      </c>
      <c r="F973" t="s">
        <v>84</v>
      </c>
      <c r="G973" t="s">
        <v>343</v>
      </c>
    </row>
    <row r="974" spans="1:7" x14ac:dyDescent="0.3">
      <c r="A974">
        <v>19</v>
      </c>
      <c r="B974" s="7">
        <v>43901</v>
      </c>
      <c r="C974" t="s">
        <v>336</v>
      </c>
      <c r="D974" t="s">
        <v>39</v>
      </c>
      <c r="E974" t="s">
        <v>337</v>
      </c>
      <c r="F974" t="s">
        <v>90</v>
      </c>
      <c r="G974" t="s">
        <v>350</v>
      </c>
    </row>
    <row r="975" spans="1:7" x14ac:dyDescent="0.3">
      <c r="A975">
        <v>19</v>
      </c>
      <c r="B975" s="7">
        <v>43901</v>
      </c>
      <c r="C975" t="s">
        <v>363</v>
      </c>
      <c r="D975" t="s">
        <v>124</v>
      </c>
      <c r="E975" t="s">
        <v>347</v>
      </c>
      <c r="F975" t="s">
        <v>76</v>
      </c>
      <c r="G975" t="s">
        <v>314</v>
      </c>
    </row>
    <row r="976" spans="1:7" x14ac:dyDescent="0.3">
      <c r="A976">
        <v>19</v>
      </c>
      <c r="B976" s="7">
        <v>43902</v>
      </c>
      <c r="C976" t="s">
        <v>324</v>
      </c>
      <c r="D976" t="s">
        <v>81</v>
      </c>
      <c r="E976" t="s">
        <v>325</v>
      </c>
      <c r="F976" t="s">
        <v>92</v>
      </c>
      <c r="G976" t="s">
        <v>320</v>
      </c>
    </row>
    <row r="977" spans="1:7" x14ac:dyDescent="0.3">
      <c r="A977">
        <v>20</v>
      </c>
      <c r="B977" s="7">
        <v>43902</v>
      </c>
      <c r="C977" t="s">
        <v>364</v>
      </c>
      <c r="D977" t="s">
        <v>74</v>
      </c>
      <c r="E977" t="s">
        <v>355</v>
      </c>
      <c r="F977" t="s">
        <v>48</v>
      </c>
      <c r="G977" t="s">
        <v>335</v>
      </c>
    </row>
    <row r="978" spans="1:7" x14ac:dyDescent="0.3">
      <c r="A978">
        <v>20</v>
      </c>
      <c r="B978" s="7">
        <v>43902</v>
      </c>
      <c r="C978" t="s">
        <v>348</v>
      </c>
      <c r="D978" t="s">
        <v>37</v>
      </c>
      <c r="E978" t="s">
        <v>349</v>
      </c>
      <c r="F978" t="s">
        <v>160</v>
      </c>
      <c r="G978" t="s">
        <v>332</v>
      </c>
    </row>
    <row r="979" spans="1:7" x14ac:dyDescent="0.3">
      <c r="A979">
        <v>20</v>
      </c>
      <c r="B979" s="7">
        <v>43902</v>
      </c>
      <c r="C979" t="s">
        <v>356</v>
      </c>
      <c r="D979" t="s">
        <v>60</v>
      </c>
      <c r="E979" t="s">
        <v>357</v>
      </c>
      <c r="F979" t="s">
        <v>50</v>
      </c>
      <c r="G979" t="s">
        <v>328</v>
      </c>
    </row>
    <row r="980" spans="1:7" x14ac:dyDescent="0.3">
      <c r="A980">
        <v>20</v>
      </c>
      <c r="B980" s="7">
        <v>43902</v>
      </c>
      <c r="C980" t="s">
        <v>315</v>
      </c>
      <c r="D980" t="s">
        <v>42</v>
      </c>
      <c r="E980" t="s">
        <v>317</v>
      </c>
      <c r="F980" t="s">
        <v>33</v>
      </c>
      <c r="G980" t="s">
        <v>354</v>
      </c>
    </row>
    <row r="981" spans="1:7" x14ac:dyDescent="0.3">
      <c r="A981">
        <v>20</v>
      </c>
      <c r="B981" s="7">
        <v>43903</v>
      </c>
      <c r="C981" t="s">
        <v>318</v>
      </c>
      <c r="D981" t="s">
        <v>100</v>
      </c>
      <c r="E981" t="s">
        <v>319</v>
      </c>
      <c r="F981" t="s">
        <v>68</v>
      </c>
      <c r="G981" t="s">
        <v>326</v>
      </c>
    </row>
    <row r="982" spans="1:7" x14ac:dyDescent="0.3">
      <c r="A982">
        <v>20</v>
      </c>
      <c r="B982" s="7">
        <v>43903</v>
      </c>
      <c r="C982" t="s">
        <v>358</v>
      </c>
      <c r="D982" t="s">
        <v>48</v>
      </c>
      <c r="E982" t="s">
        <v>335</v>
      </c>
      <c r="F982" t="s">
        <v>66</v>
      </c>
      <c r="G982" t="s">
        <v>338</v>
      </c>
    </row>
    <row r="983" spans="1:7" x14ac:dyDescent="0.3">
      <c r="A983">
        <v>20</v>
      </c>
      <c r="B983" s="7">
        <v>43903</v>
      </c>
      <c r="C983" t="s">
        <v>330</v>
      </c>
      <c r="D983" t="s">
        <v>54</v>
      </c>
      <c r="E983" t="s">
        <v>331</v>
      </c>
      <c r="F983" t="s">
        <v>111</v>
      </c>
      <c r="G983" t="s">
        <v>341</v>
      </c>
    </row>
    <row r="984" spans="1:7" x14ac:dyDescent="0.3">
      <c r="A984">
        <v>20</v>
      </c>
      <c r="B984" s="7">
        <v>43903</v>
      </c>
      <c r="C984" t="s">
        <v>361</v>
      </c>
      <c r="D984" t="s">
        <v>98</v>
      </c>
      <c r="E984" t="s">
        <v>344</v>
      </c>
      <c r="F984" t="s">
        <v>44</v>
      </c>
      <c r="G984" t="s">
        <v>329</v>
      </c>
    </row>
    <row r="985" spans="1:7" x14ac:dyDescent="0.3">
      <c r="A985">
        <v>20</v>
      </c>
      <c r="B985" s="7">
        <v>43903</v>
      </c>
      <c r="C985" t="s">
        <v>339</v>
      </c>
      <c r="D985" t="s">
        <v>118</v>
      </c>
      <c r="E985" t="s">
        <v>340</v>
      </c>
      <c r="F985" t="s">
        <v>90</v>
      </c>
      <c r="G985" t="s">
        <v>350</v>
      </c>
    </row>
    <row r="986" spans="1:7" x14ac:dyDescent="0.3">
      <c r="A986">
        <v>20</v>
      </c>
      <c r="B986" s="7">
        <v>43903</v>
      </c>
      <c r="C986" t="s">
        <v>342</v>
      </c>
      <c r="D986" t="s">
        <v>84</v>
      </c>
      <c r="E986" t="s">
        <v>343</v>
      </c>
      <c r="F986" t="s">
        <v>76</v>
      </c>
      <c r="G986" t="s">
        <v>314</v>
      </c>
    </row>
    <row r="987" spans="1:7" x14ac:dyDescent="0.3">
      <c r="A987">
        <v>20</v>
      </c>
      <c r="B987" s="7">
        <v>43903</v>
      </c>
      <c r="C987" t="s">
        <v>315</v>
      </c>
      <c r="D987" t="s">
        <v>35</v>
      </c>
      <c r="E987" t="s">
        <v>316</v>
      </c>
      <c r="F987" t="s">
        <v>50</v>
      </c>
      <c r="G987" t="s">
        <v>328</v>
      </c>
    </row>
    <row r="988" spans="1:7" x14ac:dyDescent="0.3">
      <c r="A988">
        <v>20</v>
      </c>
      <c r="B988" s="7">
        <v>43904</v>
      </c>
      <c r="C988" t="s">
        <v>336</v>
      </c>
      <c r="D988" t="s">
        <v>39</v>
      </c>
      <c r="E988" t="s">
        <v>337</v>
      </c>
      <c r="F988" t="s">
        <v>72</v>
      </c>
      <c r="G988" t="s">
        <v>346</v>
      </c>
    </row>
    <row r="989" spans="1:7" x14ac:dyDescent="0.3">
      <c r="A989">
        <v>20</v>
      </c>
      <c r="B989" s="7">
        <v>43904</v>
      </c>
      <c r="C989" t="s">
        <v>365</v>
      </c>
      <c r="D989" t="s">
        <v>52</v>
      </c>
      <c r="E989" t="s">
        <v>352</v>
      </c>
      <c r="F989" t="s">
        <v>68</v>
      </c>
      <c r="G989" t="s">
        <v>326</v>
      </c>
    </row>
    <row r="990" spans="1:7" x14ac:dyDescent="0.3">
      <c r="A990">
        <v>20</v>
      </c>
      <c r="B990" s="7">
        <v>43904</v>
      </c>
      <c r="C990" t="s">
        <v>333</v>
      </c>
      <c r="D990" t="s">
        <v>58</v>
      </c>
      <c r="E990" t="s">
        <v>334</v>
      </c>
      <c r="F990" t="s">
        <v>78</v>
      </c>
      <c r="G990" t="s">
        <v>322</v>
      </c>
    </row>
    <row r="991" spans="1:7" x14ac:dyDescent="0.3">
      <c r="A991">
        <v>20</v>
      </c>
      <c r="B991" s="7">
        <v>43904</v>
      </c>
      <c r="C991" t="s">
        <v>312</v>
      </c>
      <c r="D991" t="s">
        <v>64</v>
      </c>
      <c r="E991" t="s">
        <v>313</v>
      </c>
      <c r="F991" t="s">
        <v>56</v>
      </c>
      <c r="G991" t="s">
        <v>323</v>
      </c>
    </row>
    <row r="992" spans="1:7" x14ac:dyDescent="0.3">
      <c r="A992">
        <v>20</v>
      </c>
      <c r="B992" s="7">
        <v>43904</v>
      </c>
      <c r="C992" t="s">
        <v>330</v>
      </c>
      <c r="D992" t="s">
        <v>54</v>
      </c>
      <c r="E992" t="s">
        <v>331</v>
      </c>
      <c r="F992" t="s">
        <v>92</v>
      </c>
      <c r="G992" t="s">
        <v>320</v>
      </c>
    </row>
    <row r="993" spans="1:7" x14ac:dyDescent="0.3">
      <c r="A993">
        <v>20</v>
      </c>
      <c r="B993" s="7">
        <v>43904</v>
      </c>
      <c r="C993" t="s">
        <v>364</v>
      </c>
      <c r="D993" t="s">
        <v>74</v>
      </c>
      <c r="E993" t="s">
        <v>355</v>
      </c>
      <c r="F993" t="s">
        <v>60</v>
      </c>
      <c r="G993" t="s">
        <v>357</v>
      </c>
    </row>
    <row r="994" spans="1:7" x14ac:dyDescent="0.3">
      <c r="A994">
        <v>20</v>
      </c>
      <c r="B994" s="7">
        <v>43904</v>
      </c>
      <c r="C994" t="s">
        <v>339</v>
      </c>
      <c r="D994" t="s">
        <v>118</v>
      </c>
      <c r="E994" t="s">
        <v>340</v>
      </c>
      <c r="F994" t="s">
        <v>44</v>
      </c>
      <c r="G994" t="s">
        <v>329</v>
      </c>
    </row>
    <row r="995" spans="1:7" x14ac:dyDescent="0.3">
      <c r="A995">
        <v>20</v>
      </c>
      <c r="B995" s="7">
        <v>43904</v>
      </c>
      <c r="C995" t="s">
        <v>342</v>
      </c>
      <c r="D995" t="s">
        <v>84</v>
      </c>
      <c r="E995" t="s">
        <v>343</v>
      </c>
      <c r="F995" t="s">
        <v>160</v>
      </c>
      <c r="G995" t="s">
        <v>332</v>
      </c>
    </row>
    <row r="996" spans="1:7" x14ac:dyDescent="0.3">
      <c r="A996">
        <v>20</v>
      </c>
      <c r="B996" s="7">
        <v>43904</v>
      </c>
      <c r="C996" t="s">
        <v>315</v>
      </c>
      <c r="D996" t="s">
        <v>35</v>
      </c>
      <c r="E996" t="s">
        <v>316</v>
      </c>
      <c r="F996" t="s">
        <v>76</v>
      </c>
      <c r="G996" t="s">
        <v>314</v>
      </c>
    </row>
    <row r="997" spans="1:7" x14ac:dyDescent="0.3">
      <c r="A997">
        <v>20</v>
      </c>
      <c r="B997" s="7">
        <v>43905</v>
      </c>
      <c r="C997" t="s">
        <v>348</v>
      </c>
      <c r="D997" t="s">
        <v>37</v>
      </c>
      <c r="E997" t="s">
        <v>349</v>
      </c>
      <c r="F997" t="s">
        <v>33</v>
      </c>
      <c r="G997" t="s">
        <v>354</v>
      </c>
    </row>
    <row r="998" spans="1:7" x14ac:dyDescent="0.3">
      <c r="A998">
        <v>20</v>
      </c>
      <c r="B998" s="7">
        <v>43905</v>
      </c>
      <c r="C998" t="s">
        <v>324</v>
      </c>
      <c r="D998" t="s">
        <v>81</v>
      </c>
      <c r="E998" t="s">
        <v>325</v>
      </c>
      <c r="F998" t="s">
        <v>100</v>
      </c>
      <c r="G998" t="s">
        <v>319</v>
      </c>
    </row>
    <row r="999" spans="1:7" x14ac:dyDescent="0.3">
      <c r="A999">
        <v>20</v>
      </c>
      <c r="B999" s="7">
        <v>43905</v>
      </c>
      <c r="C999" t="s">
        <v>370</v>
      </c>
      <c r="D999" t="s">
        <v>66</v>
      </c>
      <c r="E999" t="s">
        <v>338</v>
      </c>
      <c r="F999" t="s">
        <v>98</v>
      </c>
      <c r="G999" t="s">
        <v>344</v>
      </c>
    </row>
    <row r="1000" spans="1:7" x14ac:dyDescent="0.3">
      <c r="A1000">
        <v>20</v>
      </c>
      <c r="B1000" s="7">
        <v>43905</v>
      </c>
      <c r="C1000" t="s">
        <v>368</v>
      </c>
      <c r="D1000" t="s">
        <v>92</v>
      </c>
      <c r="E1000" t="s">
        <v>320</v>
      </c>
      <c r="F1000" t="s">
        <v>48</v>
      </c>
      <c r="G1000" t="s">
        <v>335</v>
      </c>
    </row>
    <row r="1001" spans="1:7" x14ac:dyDescent="0.3">
      <c r="A1001">
        <v>20</v>
      </c>
      <c r="B1001" s="7">
        <v>43905</v>
      </c>
      <c r="C1001" t="s">
        <v>315</v>
      </c>
      <c r="D1001" t="s">
        <v>42</v>
      </c>
      <c r="E1001" t="s">
        <v>317</v>
      </c>
      <c r="F1001" t="s">
        <v>90</v>
      </c>
      <c r="G1001" t="s">
        <v>350</v>
      </c>
    </row>
    <row r="1002" spans="1:7" x14ac:dyDescent="0.3">
      <c r="A1002">
        <v>20</v>
      </c>
      <c r="B1002" s="7">
        <v>43905</v>
      </c>
      <c r="C1002" t="s">
        <v>363</v>
      </c>
      <c r="D1002" t="s">
        <v>124</v>
      </c>
      <c r="E1002" t="s">
        <v>347</v>
      </c>
      <c r="F1002" t="s">
        <v>50</v>
      </c>
      <c r="G1002" t="s">
        <v>328</v>
      </c>
    </row>
    <row r="1003" spans="1:7" x14ac:dyDescent="0.3">
      <c r="A1003">
        <v>20</v>
      </c>
      <c r="B1003" s="7">
        <v>43906</v>
      </c>
      <c r="C1003" t="s">
        <v>333</v>
      </c>
      <c r="D1003" t="s">
        <v>58</v>
      </c>
      <c r="E1003" t="s">
        <v>334</v>
      </c>
      <c r="F1003" t="s">
        <v>66</v>
      </c>
      <c r="G1003" t="s">
        <v>338</v>
      </c>
    </row>
    <row r="1004" spans="1:7" x14ac:dyDescent="0.3">
      <c r="A1004">
        <v>20</v>
      </c>
      <c r="B1004" s="7">
        <v>43906</v>
      </c>
      <c r="C1004" t="s">
        <v>312</v>
      </c>
      <c r="D1004" t="s">
        <v>64</v>
      </c>
      <c r="E1004" t="s">
        <v>313</v>
      </c>
      <c r="F1004" t="s">
        <v>60</v>
      </c>
      <c r="G1004" t="s">
        <v>357</v>
      </c>
    </row>
    <row r="1005" spans="1:7" x14ac:dyDescent="0.3">
      <c r="A1005">
        <v>20</v>
      </c>
      <c r="B1005" s="7">
        <v>43906</v>
      </c>
      <c r="C1005" t="s">
        <v>364</v>
      </c>
      <c r="D1005" t="s">
        <v>74</v>
      </c>
      <c r="E1005" t="s">
        <v>355</v>
      </c>
      <c r="F1005" t="s">
        <v>54</v>
      </c>
      <c r="G1005" t="s">
        <v>331</v>
      </c>
    </row>
    <row r="1006" spans="1:7" x14ac:dyDescent="0.3">
      <c r="A1006">
        <v>20</v>
      </c>
      <c r="B1006" s="7">
        <v>43906</v>
      </c>
      <c r="C1006" t="s">
        <v>360</v>
      </c>
      <c r="D1006" t="s">
        <v>76</v>
      </c>
      <c r="E1006" t="s">
        <v>314</v>
      </c>
      <c r="F1006" t="s">
        <v>52</v>
      </c>
      <c r="G1006" t="s">
        <v>352</v>
      </c>
    </row>
    <row r="1007" spans="1:7" x14ac:dyDescent="0.3">
      <c r="A1007">
        <v>20</v>
      </c>
      <c r="B1007" s="7">
        <v>43906</v>
      </c>
      <c r="C1007" t="s">
        <v>339</v>
      </c>
      <c r="D1007" t="s">
        <v>118</v>
      </c>
      <c r="E1007" t="s">
        <v>340</v>
      </c>
      <c r="F1007" t="s">
        <v>160</v>
      </c>
      <c r="G1007" t="s">
        <v>332</v>
      </c>
    </row>
    <row r="1008" spans="1:7" x14ac:dyDescent="0.3">
      <c r="A1008">
        <v>20</v>
      </c>
      <c r="B1008" s="7">
        <v>43906</v>
      </c>
      <c r="C1008" t="s">
        <v>342</v>
      </c>
      <c r="D1008" t="s">
        <v>84</v>
      </c>
      <c r="E1008" t="s">
        <v>343</v>
      </c>
      <c r="F1008" t="s">
        <v>42</v>
      </c>
      <c r="G1008" t="s">
        <v>317</v>
      </c>
    </row>
    <row r="1009" spans="1:7" x14ac:dyDescent="0.3">
      <c r="A1009">
        <v>20</v>
      </c>
      <c r="B1009" s="7">
        <v>43906</v>
      </c>
      <c r="C1009" t="s">
        <v>315</v>
      </c>
      <c r="D1009" t="s">
        <v>35</v>
      </c>
      <c r="E1009" t="s">
        <v>316</v>
      </c>
      <c r="F1009" t="s">
        <v>39</v>
      </c>
      <c r="G1009" t="s">
        <v>337</v>
      </c>
    </row>
    <row r="1010" spans="1:7" x14ac:dyDescent="0.3">
      <c r="A1010">
        <v>20</v>
      </c>
      <c r="B1010" s="7">
        <v>43907</v>
      </c>
      <c r="C1010" t="s">
        <v>351</v>
      </c>
      <c r="D1010" t="s">
        <v>56</v>
      </c>
      <c r="E1010" t="s">
        <v>323</v>
      </c>
      <c r="F1010" t="s">
        <v>81</v>
      </c>
      <c r="G1010" t="s">
        <v>325</v>
      </c>
    </row>
    <row r="1011" spans="1:7" x14ac:dyDescent="0.3">
      <c r="A1011">
        <v>20</v>
      </c>
      <c r="B1011" s="7">
        <v>43907</v>
      </c>
      <c r="C1011" t="s">
        <v>366</v>
      </c>
      <c r="D1011" t="s">
        <v>111</v>
      </c>
      <c r="E1011" t="s">
        <v>341</v>
      </c>
      <c r="F1011" t="s">
        <v>100</v>
      </c>
      <c r="G1011" t="s">
        <v>319</v>
      </c>
    </row>
    <row r="1012" spans="1:7" x14ac:dyDescent="0.3">
      <c r="A1012">
        <v>20</v>
      </c>
      <c r="B1012" s="7">
        <v>43907</v>
      </c>
      <c r="C1012" t="s">
        <v>353</v>
      </c>
      <c r="D1012" t="s">
        <v>33</v>
      </c>
      <c r="E1012" t="s">
        <v>354</v>
      </c>
      <c r="F1012" t="s">
        <v>68</v>
      </c>
      <c r="G1012" t="s">
        <v>326</v>
      </c>
    </row>
    <row r="1013" spans="1:7" x14ac:dyDescent="0.3">
      <c r="A1013">
        <v>20</v>
      </c>
      <c r="B1013" s="7">
        <v>43907</v>
      </c>
      <c r="C1013" t="s">
        <v>359</v>
      </c>
      <c r="D1013" t="s">
        <v>160</v>
      </c>
      <c r="E1013" t="s">
        <v>332</v>
      </c>
      <c r="F1013" t="s">
        <v>98</v>
      </c>
      <c r="G1013" t="s">
        <v>344</v>
      </c>
    </row>
    <row r="1014" spans="1:7" x14ac:dyDescent="0.3">
      <c r="A1014">
        <v>20</v>
      </c>
      <c r="B1014" s="7">
        <v>43907</v>
      </c>
      <c r="C1014" t="s">
        <v>348</v>
      </c>
      <c r="D1014" t="s">
        <v>37</v>
      </c>
      <c r="E1014" t="s">
        <v>349</v>
      </c>
      <c r="F1014" t="s">
        <v>44</v>
      </c>
      <c r="G1014" t="s">
        <v>329</v>
      </c>
    </row>
    <row r="1015" spans="1:7" x14ac:dyDescent="0.3">
      <c r="A1015">
        <v>20</v>
      </c>
      <c r="B1015" s="7">
        <v>43907</v>
      </c>
      <c r="C1015" t="s">
        <v>363</v>
      </c>
      <c r="D1015" t="s">
        <v>124</v>
      </c>
      <c r="E1015" t="s">
        <v>347</v>
      </c>
      <c r="F1015" t="s">
        <v>39</v>
      </c>
      <c r="G1015" t="s">
        <v>337</v>
      </c>
    </row>
    <row r="1016" spans="1:7" x14ac:dyDescent="0.3">
      <c r="A1016">
        <v>20</v>
      </c>
      <c r="B1016" s="7">
        <v>43908</v>
      </c>
      <c r="C1016" t="s">
        <v>333</v>
      </c>
      <c r="D1016" t="s">
        <v>58</v>
      </c>
      <c r="E1016" t="s">
        <v>334</v>
      </c>
      <c r="F1016" t="s">
        <v>64</v>
      </c>
      <c r="G1016" t="s">
        <v>313</v>
      </c>
    </row>
    <row r="1017" spans="1:7" x14ac:dyDescent="0.3">
      <c r="A1017">
        <v>20</v>
      </c>
      <c r="B1017" s="7">
        <v>43908</v>
      </c>
      <c r="C1017" t="s">
        <v>365</v>
      </c>
      <c r="D1017" t="s">
        <v>52</v>
      </c>
      <c r="E1017" t="s">
        <v>352</v>
      </c>
      <c r="F1017" t="s">
        <v>98</v>
      </c>
      <c r="G1017" t="s">
        <v>344</v>
      </c>
    </row>
    <row r="1018" spans="1:7" x14ac:dyDescent="0.3">
      <c r="A1018">
        <v>20</v>
      </c>
      <c r="B1018" s="7">
        <v>43908</v>
      </c>
      <c r="C1018" t="s">
        <v>358</v>
      </c>
      <c r="D1018" t="s">
        <v>48</v>
      </c>
      <c r="E1018" t="s">
        <v>335</v>
      </c>
      <c r="F1018" t="s">
        <v>111</v>
      </c>
      <c r="G1018" t="s">
        <v>341</v>
      </c>
    </row>
    <row r="1019" spans="1:7" x14ac:dyDescent="0.3">
      <c r="A1019">
        <v>20</v>
      </c>
      <c r="B1019" s="7">
        <v>43908</v>
      </c>
      <c r="C1019" t="s">
        <v>327</v>
      </c>
      <c r="D1019" t="s">
        <v>50</v>
      </c>
      <c r="E1019" t="s">
        <v>328</v>
      </c>
      <c r="F1019" t="s">
        <v>66</v>
      </c>
      <c r="G1019" t="s">
        <v>338</v>
      </c>
    </row>
    <row r="1020" spans="1:7" x14ac:dyDescent="0.3">
      <c r="A1020">
        <v>20</v>
      </c>
      <c r="B1020" s="7">
        <v>43908</v>
      </c>
      <c r="C1020" t="s">
        <v>321</v>
      </c>
      <c r="D1020" t="s">
        <v>78</v>
      </c>
      <c r="E1020" t="s">
        <v>322</v>
      </c>
      <c r="F1020" t="s">
        <v>60</v>
      </c>
      <c r="G1020" t="s">
        <v>357</v>
      </c>
    </row>
    <row r="1021" spans="1:7" x14ac:dyDescent="0.3">
      <c r="A1021">
        <v>20</v>
      </c>
      <c r="B1021" s="7">
        <v>43908</v>
      </c>
      <c r="C1021" t="s">
        <v>368</v>
      </c>
      <c r="D1021" t="s">
        <v>92</v>
      </c>
      <c r="E1021" t="s">
        <v>320</v>
      </c>
      <c r="F1021" t="s">
        <v>54</v>
      </c>
      <c r="G1021" t="s">
        <v>331</v>
      </c>
    </row>
    <row r="1022" spans="1:7" x14ac:dyDescent="0.3">
      <c r="A1022">
        <v>20</v>
      </c>
      <c r="B1022" s="7">
        <v>43908</v>
      </c>
      <c r="C1022" t="s">
        <v>360</v>
      </c>
      <c r="D1022" t="s">
        <v>76</v>
      </c>
      <c r="E1022" t="s">
        <v>314</v>
      </c>
      <c r="F1022" t="s">
        <v>118</v>
      </c>
      <c r="G1022" t="s">
        <v>340</v>
      </c>
    </row>
    <row r="1023" spans="1:7" x14ac:dyDescent="0.3">
      <c r="A1023">
        <v>20</v>
      </c>
      <c r="B1023" s="7">
        <v>43908</v>
      </c>
      <c r="C1023" t="s">
        <v>362</v>
      </c>
      <c r="D1023" t="s">
        <v>90</v>
      </c>
      <c r="E1023" t="s">
        <v>350</v>
      </c>
      <c r="F1023" t="s">
        <v>35</v>
      </c>
      <c r="G1023" t="s">
        <v>316</v>
      </c>
    </row>
    <row r="1024" spans="1:7" x14ac:dyDescent="0.3">
      <c r="A1024">
        <v>20</v>
      </c>
      <c r="B1024" s="7">
        <v>43908</v>
      </c>
      <c r="C1024" t="s">
        <v>315</v>
      </c>
      <c r="D1024" t="s">
        <v>42</v>
      </c>
      <c r="E1024" t="s">
        <v>317</v>
      </c>
      <c r="F1024" t="s">
        <v>84</v>
      </c>
      <c r="G1024" t="s">
        <v>343</v>
      </c>
    </row>
    <row r="1025" spans="1:7" x14ac:dyDescent="0.3">
      <c r="A1025">
        <v>20</v>
      </c>
      <c r="B1025" s="7">
        <v>43908</v>
      </c>
      <c r="C1025" t="s">
        <v>345</v>
      </c>
      <c r="D1025" t="s">
        <v>72</v>
      </c>
      <c r="E1025" t="s">
        <v>346</v>
      </c>
      <c r="F1025" t="s">
        <v>44</v>
      </c>
      <c r="G1025" t="s">
        <v>329</v>
      </c>
    </row>
    <row r="1026" spans="1:7" x14ac:dyDescent="0.3">
      <c r="A1026">
        <v>20</v>
      </c>
      <c r="B1026" s="7">
        <v>43909</v>
      </c>
      <c r="C1026" t="s">
        <v>318</v>
      </c>
      <c r="D1026" t="s">
        <v>100</v>
      </c>
      <c r="E1026" t="s">
        <v>319</v>
      </c>
      <c r="F1026" t="s">
        <v>58</v>
      </c>
      <c r="G1026" t="s">
        <v>334</v>
      </c>
    </row>
    <row r="1027" spans="1:7" x14ac:dyDescent="0.3">
      <c r="A1027">
        <v>20</v>
      </c>
      <c r="B1027" s="7">
        <v>43909</v>
      </c>
      <c r="C1027" t="s">
        <v>324</v>
      </c>
      <c r="D1027" t="s">
        <v>81</v>
      </c>
      <c r="E1027" t="s">
        <v>325</v>
      </c>
      <c r="F1027" t="s">
        <v>68</v>
      </c>
      <c r="G1027" t="s">
        <v>326</v>
      </c>
    </row>
    <row r="1028" spans="1:7" x14ac:dyDescent="0.3">
      <c r="A1028">
        <v>21</v>
      </c>
      <c r="B1028" s="7">
        <v>43909</v>
      </c>
      <c r="C1028" t="s">
        <v>353</v>
      </c>
      <c r="D1028" t="s">
        <v>33</v>
      </c>
      <c r="E1028" t="s">
        <v>354</v>
      </c>
      <c r="F1028" t="s">
        <v>124</v>
      </c>
      <c r="G1028" t="s">
        <v>347</v>
      </c>
    </row>
    <row r="1029" spans="1:7" x14ac:dyDescent="0.3">
      <c r="A1029">
        <v>21</v>
      </c>
      <c r="B1029" s="7">
        <v>43909</v>
      </c>
      <c r="C1029" t="s">
        <v>364</v>
      </c>
      <c r="D1029" t="s">
        <v>74</v>
      </c>
      <c r="E1029" t="s">
        <v>355</v>
      </c>
      <c r="F1029" t="s">
        <v>160</v>
      </c>
      <c r="G1029" t="s">
        <v>332</v>
      </c>
    </row>
    <row r="1030" spans="1:7" x14ac:dyDescent="0.3">
      <c r="A1030">
        <v>21</v>
      </c>
      <c r="B1030" s="7">
        <v>43909</v>
      </c>
      <c r="C1030" t="s">
        <v>348</v>
      </c>
      <c r="D1030" t="s">
        <v>37</v>
      </c>
      <c r="E1030" t="s">
        <v>349</v>
      </c>
      <c r="F1030" t="s">
        <v>39</v>
      </c>
      <c r="G1030" t="s">
        <v>337</v>
      </c>
    </row>
    <row r="1031" spans="1:7" x14ac:dyDescent="0.3">
      <c r="A1031">
        <v>21</v>
      </c>
      <c r="B1031" s="7">
        <v>43910</v>
      </c>
      <c r="C1031" t="s">
        <v>351</v>
      </c>
      <c r="D1031" t="s">
        <v>56</v>
      </c>
      <c r="E1031" t="s">
        <v>323</v>
      </c>
      <c r="F1031" t="s">
        <v>60</v>
      </c>
      <c r="G1031" t="s">
        <v>357</v>
      </c>
    </row>
    <row r="1032" spans="1:7" x14ac:dyDescent="0.3">
      <c r="A1032">
        <v>21</v>
      </c>
      <c r="B1032" s="7">
        <v>43910</v>
      </c>
      <c r="C1032" t="s">
        <v>321</v>
      </c>
      <c r="D1032" t="s">
        <v>78</v>
      </c>
      <c r="E1032" t="s">
        <v>322</v>
      </c>
      <c r="F1032" t="s">
        <v>54</v>
      </c>
      <c r="G1032" t="s">
        <v>331</v>
      </c>
    </row>
    <row r="1033" spans="1:7" x14ac:dyDescent="0.3">
      <c r="A1033">
        <v>21</v>
      </c>
      <c r="B1033" s="7">
        <v>43910</v>
      </c>
      <c r="C1033" t="s">
        <v>365</v>
      </c>
      <c r="D1033" t="s">
        <v>52</v>
      </c>
      <c r="E1033" t="s">
        <v>352</v>
      </c>
      <c r="F1033" t="s">
        <v>66</v>
      </c>
      <c r="G1033" t="s">
        <v>338</v>
      </c>
    </row>
    <row r="1034" spans="1:7" x14ac:dyDescent="0.3">
      <c r="A1034">
        <v>21</v>
      </c>
      <c r="B1034" s="7">
        <v>43910</v>
      </c>
      <c r="C1034" t="s">
        <v>312</v>
      </c>
      <c r="D1034" t="s">
        <v>64</v>
      </c>
      <c r="E1034" t="s">
        <v>313</v>
      </c>
      <c r="F1034" t="s">
        <v>48</v>
      </c>
      <c r="G1034" t="s">
        <v>335</v>
      </c>
    </row>
    <row r="1035" spans="1:7" x14ac:dyDescent="0.3">
      <c r="A1035">
        <v>21</v>
      </c>
      <c r="B1035" s="7">
        <v>43910</v>
      </c>
      <c r="C1035" t="s">
        <v>361</v>
      </c>
      <c r="D1035" t="s">
        <v>98</v>
      </c>
      <c r="E1035" t="s">
        <v>344</v>
      </c>
      <c r="F1035" t="s">
        <v>90</v>
      </c>
      <c r="G1035" t="s">
        <v>350</v>
      </c>
    </row>
    <row r="1036" spans="1:7" x14ac:dyDescent="0.3">
      <c r="A1036">
        <v>21</v>
      </c>
      <c r="B1036" s="7">
        <v>43910</v>
      </c>
      <c r="C1036" t="s">
        <v>339</v>
      </c>
      <c r="D1036" t="s">
        <v>118</v>
      </c>
      <c r="E1036" t="s">
        <v>340</v>
      </c>
      <c r="F1036" t="s">
        <v>92</v>
      </c>
      <c r="G1036" t="s">
        <v>320</v>
      </c>
    </row>
    <row r="1037" spans="1:7" x14ac:dyDescent="0.3">
      <c r="A1037">
        <v>21</v>
      </c>
      <c r="B1037" s="7">
        <v>43910</v>
      </c>
      <c r="C1037" t="s">
        <v>342</v>
      </c>
      <c r="D1037" t="s">
        <v>84</v>
      </c>
      <c r="E1037" t="s">
        <v>343</v>
      </c>
      <c r="F1037" t="s">
        <v>44</v>
      </c>
      <c r="G1037" t="s">
        <v>329</v>
      </c>
    </row>
    <row r="1038" spans="1:7" x14ac:dyDescent="0.3">
      <c r="A1038">
        <v>21</v>
      </c>
      <c r="B1038" s="7">
        <v>43910</v>
      </c>
      <c r="C1038" t="s">
        <v>315</v>
      </c>
      <c r="D1038" t="s">
        <v>35</v>
      </c>
      <c r="E1038" t="s">
        <v>316</v>
      </c>
      <c r="F1038" t="s">
        <v>72</v>
      </c>
      <c r="G1038" t="s">
        <v>346</v>
      </c>
    </row>
    <row r="1039" spans="1:7" x14ac:dyDescent="0.3">
      <c r="A1039">
        <v>21</v>
      </c>
      <c r="B1039" s="7">
        <v>43911</v>
      </c>
      <c r="C1039" t="s">
        <v>327</v>
      </c>
      <c r="D1039" t="s">
        <v>50</v>
      </c>
      <c r="E1039" t="s">
        <v>328</v>
      </c>
      <c r="F1039" t="s">
        <v>48</v>
      </c>
      <c r="G1039" t="s">
        <v>335</v>
      </c>
    </row>
    <row r="1040" spans="1:7" x14ac:dyDescent="0.3">
      <c r="A1040">
        <v>21</v>
      </c>
      <c r="B1040" s="7">
        <v>43911</v>
      </c>
      <c r="C1040" t="s">
        <v>318</v>
      </c>
      <c r="D1040" t="s">
        <v>100</v>
      </c>
      <c r="E1040" t="s">
        <v>319</v>
      </c>
      <c r="F1040" t="s">
        <v>42</v>
      </c>
      <c r="G1040" t="s">
        <v>317</v>
      </c>
    </row>
    <row r="1041" spans="1:7" x14ac:dyDescent="0.3">
      <c r="A1041">
        <v>21</v>
      </c>
      <c r="B1041" s="7">
        <v>43911</v>
      </c>
      <c r="C1041" t="s">
        <v>321</v>
      </c>
      <c r="D1041" t="s">
        <v>78</v>
      </c>
      <c r="E1041" t="s">
        <v>322</v>
      </c>
      <c r="F1041" t="s">
        <v>68</v>
      </c>
      <c r="G1041" t="s">
        <v>326</v>
      </c>
    </row>
    <row r="1042" spans="1:7" x14ac:dyDescent="0.3">
      <c r="A1042">
        <v>21</v>
      </c>
      <c r="B1042" s="7">
        <v>43911</v>
      </c>
      <c r="C1042" t="s">
        <v>324</v>
      </c>
      <c r="D1042" t="s">
        <v>81</v>
      </c>
      <c r="E1042" t="s">
        <v>325</v>
      </c>
      <c r="F1042" t="s">
        <v>124</v>
      </c>
      <c r="G1042" t="s">
        <v>347</v>
      </c>
    </row>
    <row r="1043" spans="1:7" x14ac:dyDescent="0.3">
      <c r="A1043">
        <v>21</v>
      </c>
      <c r="B1043" s="7">
        <v>43911</v>
      </c>
      <c r="C1043" t="s">
        <v>333</v>
      </c>
      <c r="D1043" t="s">
        <v>58</v>
      </c>
      <c r="E1043" t="s">
        <v>334</v>
      </c>
      <c r="F1043" t="s">
        <v>52</v>
      </c>
      <c r="G1043" t="s">
        <v>352</v>
      </c>
    </row>
    <row r="1044" spans="1:7" x14ac:dyDescent="0.3">
      <c r="A1044">
        <v>21</v>
      </c>
      <c r="B1044" s="7">
        <v>43911</v>
      </c>
      <c r="C1044" t="s">
        <v>366</v>
      </c>
      <c r="D1044" t="s">
        <v>111</v>
      </c>
      <c r="E1044" t="s">
        <v>341</v>
      </c>
      <c r="F1044" t="s">
        <v>60</v>
      </c>
      <c r="G1044" t="s">
        <v>357</v>
      </c>
    </row>
    <row r="1045" spans="1:7" x14ac:dyDescent="0.3">
      <c r="A1045">
        <v>21</v>
      </c>
      <c r="B1045" s="7">
        <v>43911</v>
      </c>
      <c r="C1045" t="s">
        <v>370</v>
      </c>
      <c r="D1045" t="s">
        <v>66</v>
      </c>
      <c r="E1045" t="s">
        <v>338</v>
      </c>
      <c r="F1045" t="s">
        <v>74</v>
      </c>
      <c r="G1045" t="s">
        <v>355</v>
      </c>
    </row>
    <row r="1046" spans="1:7" x14ac:dyDescent="0.3">
      <c r="A1046">
        <v>21</v>
      </c>
      <c r="B1046" s="7">
        <v>43911</v>
      </c>
      <c r="C1046" t="s">
        <v>353</v>
      </c>
      <c r="D1046" t="s">
        <v>33</v>
      </c>
      <c r="E1046" t="s">
        <v>354</v>
      </c>
      <c r="F1046" t="s">
        <v>92</v>
      </c>
      <c r="G1046" t="s">
        <v>320</v>
      </c>
    </row>
    <row r="1047" spans="1:7" x14ac:dyDescent="0.3">
      <c r="A1047">
        <v>21</v>
      </c>
      <c r="B1047" s="7">
        <v>43911</v>
      </c>
      <c r="C1047" t="s">
        <v>359</v>
      </c>
      <c r="D1047" t="s">
        <v>160</v>
      </c>
      <c r="E1047" t="s">
        <v>332</v>
      </c>
      <c r="F1047" t="s">
        <v>76</v>
      </c>
      <c r="G1047" t="s">
        <v>314</v>
      </c>
    </row>
    <row r="1048" spans="1:7" x14ac:dyDescent="0.3">
      <c r="A1048">
        <v>21</v>
      </c>
      <c r="B1048" s="7">
        <v>43911</v>
      </c>
      <c r="C1048" t="s">
        <v>345</v>
      </c>
      <c r="D1048" t="s">
        <v>72</v>
      </c>
      <c r="E1048" t="s">
        <v>346</v>
      </c>
      <c r="F1048" t="s">
        <v>39</v>
      </c>
      <c r="G1048" t="s">
        <v>337</v>
      </c>
    </row>
    <row r="1049" spans="1:7" x14ac:dyDescent="0.3">
      <c r="A1049">
        <v>21</v>
      </c>
      <c r="B1049" s="7">
        <v>43912</v>
      </c>
      <c r="C1049" t="s">
        <v>351</v>
      </c>
      <c r="D1049" t="s">
        <v>56</v>
      </c>
      <c r="E1049" t="s">
        <v>323</v>
      </c>
      <c r="F1049" t="s">
        <v>42</v>
      </c>
      <c r="G1049" t="s">
        <v>317</v>
      </c>
    </row>
    <row r="1050" spans="1:7" x14ac:dyDescent="0.3">
      <c r="A1050">
        <v>21</v>
      </c>
      <c r="B1050" s="7">
        <v>43912</v>
      </c>
      <c r="C1050" t="s">
        <v>312</v>
      </c>
      <c r="D1050" t="s">
        <v>64</v>
      </c>
      <c r="E1050" t="s">
        <v>313</v>
      </c>
      <c r="F1050" t="s">
        <v>90</v>
      </c>
      <c r="G1050" t="s">
        <v>350</v>
      </c>
    </row>
    <row r="1051" spans="1:7" x14ac:dyDescent="0.3">
      <c r="A1051">
        <v>21</v>
      </c>
      <c r="B1051" s="7">
        <v>43912</v>
      </c>
      <c r="C1051" t="s">
        <v>369</v>
      </c>
      <c r="D1051" t="s">
        <v>44</v>
      </c>
      <c r="E1051" t="s">
        <v>329</v>
      </c>
      <c r="F1051" t="s">
        <v>37</v>
      </c>
      <c r="G1051" t="s">
        <v>349</v>
      </c>
    </row>
    <row r="1052" spans="1:7" x14ac:dyDescent="0.3">
      <c r="A1052">
        <v>21</v>
      </c>
      <c r="B1052" s="7">
        <v>43912</v>
      </c>
      <c r="C1052" t="s">
        <v>360</v>
      </c>
      <c r="D1052" t="s">
        <v>76</v>
      </c>
      <c r="E1052" t="s">
        <v>314</v>
      </c>
      <c r="F1052" t="s">
        <v>124</v>
      </c>
      <c r="G1052" t="s">
        <v>347</v>
      </c>
    </row>
    <row r="1053" spans="1:7" x14ac:dyDescent="0.3">
      <c r="A1053">
        <v>21</v>
      </c>
      <c r="B1053" s="7">
        <v>43912</v>
      </c>
      <c r="C1053" t="s">
        <v>339</v>
      </c>
      <c r="D1053" t="s">
        <v>118</v>
      </c>
      <c r="E1053" t="s">
        <v>340</v>
      </c>
      <c r="F1053" t="s">
        <v>84</v>
      </c>
      <c r="G1053" t="s">
        <v>343</v>
      </c>
    </row>
    <row r="1054" spans="1:7" x14ac:dyDescent="0.3">
      <c r="A1054">
        <v>21</v>
      </c>
      <c r="B1054" s="7">
        <v>43913</v>
      </c>
      <c r="C1054" t="s">
        <v>321</v>
      </c>
      <c r="D1054" t="s">
        <v>78</v>
      </c>
      <c r="E1054" t="s">
        <v>322</v>
      </c>
      <c r="F1054" t="s">
        <v>72</v>
      </c>
      <c r="G1054" t="s">
        <v>346</v>
      </c>
    </row>
    <row r="1055" spans="1:7" x14ac:dyDescent="0.3">
      <c r="A1055">
        <v>21</v>
      </c>
      <c r="B1055" s="7">
        <v>43913</v>
      </c>
      <c r="C1055" t="s">
        <v>366</v>
      </c>
      <c r="D1055" t="s">
        <v>111</v>
      </c>
      <c r="E1055" t="s">
        <v>341</v>
      </c>
      <c r="F1055" t="s">
        <v>35</v>
      </c>
      <c r="G1055" t="s">
        <v>316</v>
      </c>
    </row>
    <row r="1056" spans="1:7" x14ac:dyDescent="0.3">
      <c r="A1056">
        <v>21</v>
      </c>
      <c r="B1056" s="7">
        <v>43913</v>
      </c>
      <c r="C1056" t="s">
        <v>370</v>
      </c>
      <c r="D1056" t="s">
        <v>66</v>
      </c>
      <c r="E1056" t="s">
        <v>338</v>
      </c>
      <c r="F1056" t="s">
        <v>48</v>
      </c>
      <c r="G1056" t="s">
        <v>335</v>
      </c>
    </row>
    <row r="1057" spans="1:7" x14ac:dyDescent="0.3">
      <c r="A1057">
        <v>21</v>
      </c>
      <c r="B1057" s="7">
        <v>43913</v>
      </c>
      <c r="C1057" t="s">
        <v>327</v>
      </c>
      <c r="D1057" t="s">
        <v>50</v>
      </c>
      <c r="E1057" t="s">
        <v>328</v>
      </c>
      <c r="F1057" t="s">
        <v>81</v>
      </c>
      <c r="G1057" t="s">
        <v>325</v>
      </c>
    </row>
    <row r="1058" spans="1:7" x14ac:dyDescent="0.3">
      <c r="A1058">
        <v>21</v>
      </c>
      <c r="B1058" s="7">
        <v>43913</v>
      </c>
      <c r="C1058" t="s">
        <v>330</v>
      </c>
      <c r="D1058" t="s">
        <v>54</v>
      </c>
      <c r="E1058" t="s">
        <v>331</v>
      </c>
      <c r="F1058" t="s">
        <v>98</v>
      </c>
      <c r="G1058" t="s">
        <v>344</v>
      </c>
    </row>
    <row r="1059" spans="1:7" x14ac:dyDescent="0.3">
      <c r="A1059">
        <v>21</v>
      </c>
      <c r="B1059" s="7">
        <v>43913</v>
      </c>
      <c r="C1059" t="s">
        <v>368</v>
      </c>
      <c r="D1059" t="s">
        <v>92</v>
      </c>
      <c r="E1059" t="s">
        <v>320</v>
      </c>
      <c r="F1059" t="s">
        <v>90</v>
      </c>
      <c r="G1059" t="s">
        <v>350</v>
      </c>
    </row>
    <row r="1060" spans="1:7" x14ac:dyDescent="0.3">
      <c r="A1060">
        <v>21</v>
      </c>
      <c r="B1060" s="7">
        <v>43913</v>
      </c>
      <c r="C1060" t="s">
        <v>364</v>
      </c>
      <c r="D1060" t="s">
        <v>74</v>
      </c>
      <c r="E1060" t="s">
        <v>355</v>
      </c>
      <c r="F1060" t="s">
        <v>56</v>
      </c>
      <c r="G1060" t="s">
        <v>323</v>
      </c>
    </row>
    <row r="1061" spans="1:7" x14ac:dyDescent="0.3">
      <c r="A1061">
        <v>21</v>
      </c>
      <c r="B1061" s="7">
        <v>43913</v>
      </c>
      <c r="C1061" t="s">
        <v>336</v>
      </c>
      <c r="D1061" t="s">
        <v>39</v>
      </c>
      <c r="E1061" t="s">
        <v>337</v>
      </c>
      <c r="F1061" t="s">
        <v>33</v>
      </c>
      <c r="G1061" t="s">
        <v>354</v>
      </c>
    </row>
    <row r="1062" spans="1:7" x14ac:dyDescent="0.3">
      <c r="A1062">
        <v>21</v>
      </c>
      <c r="B1062" s="7">
        <v>43914</v>
      </c>
      <c r="C1062" t="s">
        <v>318</v>
      </c>
      <c r="D1062" t="s">
        <v>100</v>
      </c>
      <c r="E1062" t="s">
        <v>319</v>
      </c>
      <c r="F1062" t="s">
        <v>37</v>
      </c>
      <c r="G1062" t="s">
        <v>349</v>
      </c>
    </row>
    <row r="1063" spans="1:7" x14ac:dyDescent="0.3">
      <c r="A1063">
        <v>21</v>
      </c>
      <c r="B1063" s="7">
        <v>43914</v>
      </c>
      <c r="C1063" t="s">
        <v>367</v>
      </c>
      <c r="D1063" t="s">
        <v>68</v>
      </c>
      <c r="E1063" t="s">
        <v>326</v>
      </c>
      <c r="F1063" t="s">
        <v>124</v>
      </c>
      <c r="G1063" t="s">
        <v>347</v>
      </c>
    </row>
    <row r="1064" spans="1:7" x14ac:dyDescent="0.3">
      <c r="A1064">
        <v>21</v>
      </c>
      <c r="B1064" s="7">
        <v>43914</v>
      </c>
      <c r="C1064" t="s">
        <v>312</v>
      </c>
      <c r="D1064" t="s">
        <v>64</v>
      </c>
      <c r="E1064" t="s">
        <v>313</v>
      </c>
      <c r="F1064" t="s">
        <v>42</v>
      </c>
      <c r="G1064" t="s">
        <v>317</v>
      </c>
    </row>
    <row r="1065" spans="1:7" x14ac:dyDescent="0.3">
      <c r="A1065">
        <v>21</v>
      </c>
      <c r="B1065" s="7">
        <v>43914</v>
      </c>
      <c r="C1065" t="s">
        <v>369</v>
      </c>
      <c r="D1065" t="s">
        <v>44</v>
      </c>
      <c r="E1065" t="s">
        <v>329</v>
      </c>
      <c r="F1065" t="s">
        <v>58</v>
      </c>
      <c r="G1065" t="s">
        <v>334</v>
      </c>
    </row>
    <row r="1066" spans="1:7" x14ac:dyDescent="0.3">
      <c r="A1066">
        <v>21</v>
      </c>
      <c r="B1066" s="7">
        <v>43914</v>
      </c>
      <c r="C1066" t="s">
        <v>360</v>
      </c>
      <c r="D1066" t="s">
        <v>76</v>
      </c>
      <c r="E1066" t="s">
        <v>314</v>
      </c>
      <c r="F1066" t="s">
        <v>160</v>
      </c>
      <c r="G1066" t="s">
        <v>332</v>
      </c>
    </row>
    <row r="1067" spans="1:7" x14ac:dyDescent="0.3">
      <c r="A1067">
        <v>21</v>
      </c>
      <c r="B1067" s="7">
        <v>43914</v>
      </c>
      <c r="C1067" t="s">
        <v>342</v>
      </c>
      <c r="D1067" t="s">
        <v>84</v>
      </c>
      <c r="E1067" t="s">
        <v>343</v>
      </c>
      <c r="F1067" t="s">
        <v>118</v>
      </c>
      <c r="G1067" t="s">
        <v>340</v>
      </c>
    </row>
    <row r="1068" spans="1:7" x14ac:dyDescent="0.3">
      <c r="A1068">
        <v>21</v>
      </c>
      <c r="B1068" s="7">
        <v>43915</v>
      </c>
      <c r="C1068" t="s">
        <v>327</v>
      </c>
      <c r="D1068" t="s">
        <v>50</v>
      </c>
      <c r="E1068" t="s">
        <v>328</v>
      </c>
      <c r="F1068" t="s">
        <v>35</v>
      </c>
      <c r="G1068" t="s">
        <v>316</v>
      </c>
    </row>
    <row r="1069" spans="1:7" x14ac:dyDescent="0.3">
      <c r="A1069">
        <v>21</v>
      </c>
      <c r="B1069" s="7">
        <v>43915</v>
      </c>
      <c r="C1069" t="s">
        <v>351</v>
      </c>
      <c r="D1069" t="s">
        <v>56</v>
      </c>
      <c r="E1069" t="s">
        <v>323</v>
      </c>
      <c r="F1069" t="s">
        <v>37</v>
      </c>
      <c r="G1069" t="s">
        <v>349</v>
      </c>
    </row>
    <row r="1070" spans="1:7" x14ac:dyDescent="0.3">
      <c r="A1070">
        <v>21</v>
      </c>
      <c r="B1070" s="7">
        <v>43915</v>
      </c>
      <c r="C1070" t="s">
        <v>324</v>
      </c>
      <c r="D1070" t="s">
        <v>81</v>
      </c>
      <c r="E1070" t="s">
        <v>325</v>
      </c>
      <c r="F1070" t="s">
        <v>78</v>
      </c>
      <c r="G1070" t="s">
        <v>322</v>
      </c>
    </row>
    <row r="1071" spans="1:7" x14ac:dyDescent="0.3">
      <c r="A1071">
        <v>21</v>
      </c>
      <c r="B1071" s="7">
        <v>43915</v>
      </c>
      <c r="C1071" t="s">
        <v>370</v>
      </c>
      <c r="D1071" t="s">
        <v>66</v>
      </c>
      <c r="E1071" t="s">
        <v>338</v>
      </c>
      <c r="F1071" t="s">
        <v>72</v>
      </c>
      <c r="G1071" t="s">
        <v>346</v>
      </c>
    </row>
    <row r="1072" spans="1:7" x14ac:dyDescent="0.3">
      <c r="A1072">
        <v>21</v>
      </c>
      <c r="B1072" s="7">
        <v>43915</v>
      </c>
      <c r="C1072" t="s">
        <v>330</v>
      </c>
      <c r="D1072" t="s">
        <v>54</v>
      </c>
      <c r="E1072" t="s">
        <v>331</v>
      </c>
      <c r="F1072" t="s">
        <v>90</v>
      </c>
      <c r="G1072" t="s">
        <v>350</v>
      </c>
    </row>
    <row r="1073" spans="1:7" x14ac:dyDescent="0.3">
      <c r="A1073">
        <v>21</v>
      </c>
      <c r="B1073" s="7">
        <v>43915</v>
      </c>
      <c r="C1073" t="s">
        <v>366</v>
      </c>
      <c r="D1073" t="s">
        <v>111</v>
      </c>
      <c r="E1073" t="s">
        <v>341</v>
      </c>
      <c r="F1073" t="s">
        <v>64</v>
      </c>
      <c r="G1073" t="s">
        <v>313</v>
      </c>
    </row>
    <row r="1074" spans="1:7" x14ac:dyDescent="0.3">
      <c r="A1074">
        <v>21</v>
      </c>
      <c r="B1074" s="7">
        <v>43915</v>
      </c>
      <c r="C1074" t="s">
        <v>359</v>
      </c>
      <c r="D1074" t="s">
        <v>160</v>
      </c>
      <c r="E1074" t="s">
        <v>332</v>
      </c>
      <c r="F1074" t="s">
        <v>48</v>
      </c>
      <c r="G1074" t="s">
        <v>335</v>
      </c>
    </row>
    <row r="1075" spans="1:7" x14ac:dyDescent="0.3">
      <c r="A1075">
        <v>21</v>
      </c>
      <c r="B1075" s="7">
        <v>43915</v>
      </c>
      <c r="C1075" t="s">
        <v>364</v>
      </c>
      <c r="D1075" t="s">
        <v>74</v>
      </c>
      <c r="E1075" t="s">
        <v>355</v>
      </c>
      <c r="F1075" t="s">
        <v>33</v>
      </c>
      <c r="G1075" t="s">
        <v>354</v>
      </c>
    </row>
    <row r="1076" spans="1:7" x14ac:dyDescent="0.3">
      <c r="A1076">
        <v>21</v>
      </c>
      <c r="B1076" s="7">
        <v>43915</v>
      </c>
      <c r="C1076" t="s">
        <v>356</v>
      </c>
      <c r="D1076" t="s">
        <v>60</v>
      </c>
      <c r="E1076" t="s">
        <v>357</v>
      </c>
      <c r="F1076" t="s">
        <v>52</v>
      </c>
      <c r="G1076" t="s">
        <v>352</v>
      </c>
    </row>
    <row r="1077" spans="1:7" x14ac:dyDescent="0.3">
      <c r="A1077">
        <v>21</v>
      </c>
      <c r="B1077" s="7">
        <v>43916</v>
      </c>
      <c r="C1077" t="s">
        <v>367</v>
      </c>
      <c r="D1077" t="s">
        <v>68</v>
      </c>
      <c r="E1077" t="s">
        <v>326</v>
      </c>
      <c r="F1077" t="s">
        <v>42</v>
      </c>
      <c r="G1077" t="s">
        <v>317</v>
      </c>
    </row>
    <row r="1078" spans="1:7" x14ac:dyDescent="0.3">
      <c r="A1078">
        <v>22</v>
      </c>
      <c r="B1078" s="7">
        <v>43916</v>
      </c>
      <c r="C1078" t="s">
        <v>368</v>
      </c>
      <c r="D1078" t="s">
        <v>92</v>
      </c>
      <c r="E1078" t="s">
        <v>320</v>
      </c>
      <c r="F1078" t="s">
        <v>58</v>
      </c>
      <c r="G1078" t="s">
        <v>334</v>
      </c>
    </row>
    <row r="1079" spans="1:7" x14ac:dyDescent="0.3">
      <c r="A1079">
        <v>22</v>
      </c>
      <c r="B1079" s="7">
        <v>43916</v>
      </c>
      <c r="C1079" t="s">
        <v>369</v>
      </c>
      <c r="D1079" t="s">
        <v>44</v>
      </c>
      <c r="E1079" t="s">
        <v>329</v>
      </c>
      <c r="F1079" t="s">
        <v>118</v>
      </c>
      <c r="G1079" t="s">
        <v>340</v>
      </c>
    </row>
    <row r="1080" spans="1:7" x14ac:dyDescent="0.3">
      <c r="A1080">
        <v>22</v>
      </c>
      <c r="B1080" s="7">
        <v>43916</v>
      </c>
      <c r="C1080" t="s">
        <v>361</v>
      </c>
      <c r="D1080" t="s">
        <v>98</v>
      </c>
      <c r="E1080" t="s">
        <v>344</v>
      </c>
      <c r="F1080" t="s">
        <v>100</v>
      </c>
      <c r="G1080" t="s">
        <v>319</v>
      </c>
    </row>
    <row r="1081" spans="1:7" x14ac:dyDescent="0.3">
      <c r="A1081">
        <v>22</v>
      </c>
      <c r="B1081" s="7">
        <v>43916</v>
      </c>
      <c r="C1081" t="s">
        <v>336</v>
      </c>
      <c r="D1081" t="s">
        <v>39</v>
      </c>
      <c r="E1081" t="s">
        <v>337</v>
      </c>
      <c r="F1081" t="s">
        <v>84</v>
      </c>
      <c r="G1081" t="s">
        <v>343</v>
      </c>
    </row>
    <row r="1082" spans="1:7" x14ac:dyDescent="0.3">
      <c r="A1082">
        <v>22</v>
      </c>
      <c r="B1082" s="7">
        <v>43916</v>
      </c>
      <c r="C1082" t="s">
        <v>363</v>
      </c>
      <c r="D1082" t="s">
        <v>124</v>
      </c>
      <c r="E1082" t="s">
        <v>347</v>
      </c>
      <c r="F1082" t="s">
        <v>52</v>
      </c>
      <c r="G1082" t="s">
        <v>352</v>
      </c>
    </row>
    <row r="1083" spans="1:7" x14ac:dyDescent="0.3">
      <c r="A1083">
        <v>22</v>
      </c>
      <c r="B1083" s="7">
        <v>43917</v>
      </c>
      <c r="C1083" t="s">
        <v>351</v>
      </c>
      <c r="D1083" t="s">
        <v>56</v>
      </c>
      <c r="E1083" t="s">
        <v>323</v>
      </c>
      <c r="F1083" t="s">
        <v>35</v>
      </c>
      <c r="G1083" t="s">
        <v>316</v>
      </c>
    </row>
    <row r="1084" spans="1:7" x14ac:dyDescent="0.3">
      <c r="A1084">
        <v>22</v>
      </c>
      <c r="B1084" s="7">
        <v>43917</v>
      </c>
      <c r="C1084" t="s">
        <v>321</v>
      </c>
      <c r="D1084" t="s">
        <v>78</v>
      </c>
      <c r="E1084" t="s">
        <v>322</v>
      </c>
      <c r="F1084" t="s">
        <v>33</v>
      </c>
      <c r="G1084" t="s">
        <v>354</v>
      </c>
    </row>
    <row r="1085" spans="1:7" x14ac:dyDescent="0.3">
      <c r="A1085">
        <v>22</v>
      </c>
      <c r="B1085" s="7">
        <v>43917</v>
      </c>
      <c r="C1085" t="s">
        <v>324</v>
      </c>
      <c r="D1085" t="s">
        <v>81</v>
      </c>
      <c r="E1085" t="s">
        <v>325</v>
      </c>
      <c r="F1085" t="s">
        <v>50</v>
      </c>
      <c r="G1085" t="s">
        <v>328</v>
      </c>
    </row>
    <row r="1086" spans="1:7" x14ac:dyDescent="0.3">
      <c r="A1086">
        <v>22</v>
      </c>
      <c r="B1086" s="7">
        <v>43917</v>
      </c>
      <c r="C1086" t="s">
        <v>333</v>
      </c>
      <c r="D1086" t="s">
        <v>58</v>
      </c>
      <c r="E1086" t="s">
        <v>334</v>
      </c>
      <c r="F1086" t="s">
        <v>72</v>
      </c>
      <c r="G1086" t="s">
        <v>346</v>
      </c>
    </row>
    <row r="1087" spans="1:7" x14ac:dyDescent="0.3">
      <c r="A1087">
        <v>22</v>
      </c>
      <c r="B1087" s="7">
        <v>43917</v>
      </c>
      <c r="C1087" t="s">
        <v>358</v>
      </c>
      <c r="D1087" t="s">
        <v>48</v>
      </c>
      <c r="E1087" t="s">
        <v>335</v>
      </c>
      <c r="F1087" t="s">
        <v>37</v>
      </c>
      <c r="G1087" t="s">
        <v>349</v>
      </c>
    </row>
    <row r="1088" spans="1:7" x14ac:dyDescent="0.3">
      <c r="A1088">
        <v>22</v>
      </c>
      <c r="B1088" s="7">
        <v>43917</v>
      </c>
      <c r="C1088" t="s">
        <v>360</v>
      </c>
      <c r="D1088" t="s">
        <v>76</v>
      </c>
      <c r="E1088" t="s">
        <v>314</v>
      </c>
      <c r="F1088" t="s">
        <v>111</v>
      </c>
      <c r="G1088" t="s">
        <v>341</v>
      </c>
    </row>
    <row r="1089" spans="1:7" x14ac:dyDescent="0.3">
      <c r="A1089">
        <v>22</v>
      </c>
      <c r="B1089" s="7">
        <v>43917</v>
      </c>
      <c r="C1089" t="s">
        <v>364</v>
      </c>
      <c r="D1089" t="s">
        <v>74</v>
      </c>
      <c r="E1089" t="s">
        <v>355</v>
      </c>
      <c r="F1089" t="s">
        <v>66</v>
      </c>
      <c r="G1089" t="s">
        <v>338</v>
      </c>
    </row>
    <row r="1090" spans="1:7" x14ac:dyDescent="0.3">
      <c r="A1090">
        <v>22</v>
      </c>
      <c r="B1090" s="7">
        <v>43917</v>
      </c>
      <c r="C1090" t="s">
        <v>362</v>
      </c>
      <c r="D1090" t="s">
        <v>90</v>
      </c>
      <c r="E1090" t="s">
        <v>350</v>
      </c>
      <c r="F1090" t="s">
        <v>118</v>
      </c>
      <c r="G1090" t="s">
        <v>340</v>
      </c>
    </row>
    <row r="1091" spans="1:7" x14ac:dyDescent="0.3">
      <c r="A1091">
        <v>22</v>
      </c>
      <c r="B1091" s="7">
        <v>43918</v>
      </c>
      <c r="C1091" t="s">
        <v>327</v>
      </c>
      <c r="D1091" t="s">
        <v>50</v>
      </c>
      <c r="E1091" t="s">
        <v>328</v>
      </c>
      <c r="F1091" t="s">
        <v>68</v>
      </c>
      <c r="G1091" t="s">
        <v>326</v>
      </c>
    </row>
    <row r="1092" spans="1:7" x14ac:dyDescent="0.3">
      <c r="A1092">
        <v>22</v>
      </c>
      <c r="B1092" s="7">
        <v>43918</v>
      </c>
      <c r="C1092" t="s">
        <v>318</v>
      </c>
      <c r="D1092" t="s">
        <v>100</v>
      </c>
      <c r="E1092" t="s">
        <v>319</v>
      </c>
      <c r="F1092" t="s">
        <v>35</v>
      </c>
      <c r="G1092" t="s">
        <v>316</v>
      </c>
    </row>
    <row r="1093" spans="1:7" x14ac:dyDescent="0.3">
      <c r="A1093">
        <v>22</v>
      </c>
      <c r="B1093" s="7">
        <v>43918</v>
      </c>
      <c r="C1093" t="s">
        <v>330</v>
      </c>
      <c r="D1093" t="s">
        <v>54</v>
      </c>
      <c r="E1093" t="s">
        <v>331</v>
      </c>
      <c r="F1093" t="s">
        <v>72</v>
      </c>
      <c r="G1093" t="s">
        <v>346</v>
      </c>
    </row>
    <row r="1094" spans="1:7" x14ac:dyDescent="0.3">
      <c r="A1094">
        <v>22</v>
      </c>
      <c r="B1094" s="7">
        <v>43918</v>
      </c>
      <c r="C1094" t="s">
        <v>370</v>
      </c>
      <c r="D1094" t="s">
        <v>66</v>
      </c>
      <c r="E1094" t="s">
        <v>338</v>
      </c>
      <c r="F1094" t="s">
        <v>42</v>
      </c>
      <c r="G1094" t="s">
        <v>317</v>
      </c>
    </row>
    <row r="1095" spans="1:7" x14ac:dyDescent="0.3">
      <c r="A1095">
        <v>22</v>
      </c>
      <c r="B1095" s="7">
        <v>43918</v>
      </c>
      <c r="C1095" t="s">
        <v>368</v>
      </c>
      <c r="D1095" t="s">
        <v>92</v>
      </c>
      <c r="E1095" t="s">
        <v>320</v>
      </c>
      <c r="F1095" t="s">
        <v>111</v>
      </c>
      <c r="G1095" t="s">
        <v>341</v>
      </c>
    </row>
    <row r="1096" spans="1:7" x14ac:dyDescent="0.3">
      <c r="A1096">
        <v>22</v>
      </c>
      <c r="B1096" s="7">
        <v>43918</v>
      </c>
      <c r="C1096" t="s">
        <v>359</v>
      </c>
      <c r="D1096" t="s">
        <v>160</v>
      </c>
      <c r="E1096" t="s">
        <v>332</v>
      </c>
      <c r="F1096" t="s">
        <v>64</v>
      </c>
      <c r="G1096" t="s">
        <v>313</v>
      </c>
    </row>
    <row r="1097" spans="1:7" x14ac:dyDescent="0.3">
      <c r="A1097">
        <v>22</v>
      </c>
      <c r="B1097" s="7">
        <v>43918</v>
      </c>
      <c r="C1097" t="s">
        <v>356</v>
      </c>
      <c r="D1097" t="s">
        <v>60</v>
      </c>
      <c r="E1097" t="s">
        <v>357</v>
      </c>
      <c r="F1097" t="s">
        <v>98</v>
      </c>
      <c r="G1097" t="s">
        <v>344</v>
      </c>
    </row>
    <row r="1098" spans="1:7" x14ac:dyDescent="0.3">
      <c r="A1098">
        <v>22</v>
      </c>
      <c r="B1098" s="7">
        <v>43918</v>
      </c>
      <c r="C1098" t="s">
        <v>342</v>
      </c>
      <c r="D1098" t="s">
        <v>84</v>
      </c>
      <c r="E1098" t="s">
        <v>343</v>
      </c>
      <c r="F1098" t="s">
        <v>52</v>
      </c>
      <c r="G1098" t="s">
        <v>352</v>
      </c>
    </row>
    <row r="1099" spans="1:7" x14ac:dyDescent="0.3">
      <c r="A1099">
        <v>22</v>
      </c>
      <c r="B1099" s="7">
        <v>43919</v>
      </c>
      <c r="C1099" t="s">
        <v>336</v>
      </c>
      <c r="D1099" t="s">
        <v>39</v>
      </c>
      <c r="E1099" t="s">
        <v>337</v>
      </c>
      <c r="F1099" t="s">
        <v>74</v>
      </c>
      <c r="G1099" t="s">
        <v>355</v>
      </c>
    </row>
    <row r="1100" spans="1:7" x14ac:dyDescent="0.3">
      <c r="A1100">
        <v>22</v>
      </c>
      <c r="B1100" s="7">
        <v>43919</v>
      </c>
      <c r="C1100" t="s">
        <v>351</v>
      </c>
      <c r="D1100" t="s">
        <v>56</v>
      </c>
      <c r="E1100" t="s">
        <v>323</v>
      </c>
      <c r="F1100" t="s">
        <v>33</v>
      </c>
      <c r="G1100" t="s">
        <v>354</v>
      </c>
    </row>
    <row r="1101" spans="1:7" x14ac:dyDescent="0.3">
      <c r="A1101">
        <v>22</v>
      </c>
      <c r="B1101" s="7">
        <v>43919</v>
      </c>
      <c r="C1101" t="s">
        <v>358</v>
      </c>
      <c r="D1101" t="s">
        <v>48</v>
      </c>
      <c r="E1101" t="s">
        <v>335</v>
      </c>
      <c r="F1101" t="s">
        <v>44</v>
      </c>
      <c r="G1101" t="s">
        <v>329</v>
      </c>
    </row>
    <row r="1102" spans="1:7" x14ac:dyDescent="0.3">
      <c r="A1102">
        <v>22</v>
      </c>
      <c r="B1102" s="7">
        <v>43919</v>
      </c>
      <c r="C1102" t="s">
        <v>324</v>
      </c>
      <c r="D1102" t="s">
        <v>81</v>
      </c>
      <c r="E1102" t="s">
        <v>325</v>
      </c>
      <c r="F1102" t="s">
        <v>76</v>
      </c>
      <c r="G1102" t="s">
        <v>314</v>
      </c>
    </row>
    <row r="1103" spans="1:7" x14ac:dyDescent="0.3">
      <c r="A1103">
        <v>22</v>
      </c>
      <c r="B1103" s="7">
        <v>43919</v>
      </c>
      <c r="C1103" t="s">
        <v>333</v>
      </c>
      <c r="D1103" t="s">
        <v>58</v>
      </c>
      <c r="E1103" t="s">
        <v>334</v>
      </c>
      <c r="F1103" t="s">
        <v>37</v>
      </c>
      <c r="G1103" t="s">
        <v>349</v>
      </c>
    </row>
    <row r="1104" spans="1:7" x14ac:dyDescent="0.3">
      <c r="A1104">
        <v>22</v>
      </c>
      <c r="B1104" s="7">
        <v>43919</v>
      </c>
      <c r="C1104" t="s">
        <v>356</v>
      </c>
      <c r="D1104" t="s">
        <v>60</v>
      </c>
      <c r="E1104" t="s">
        <v>357</v>
      </c>
      <c r="F1104" t="s">
        <v>118</v>
      </c>
      <c r="G1104" t="s">
        <v>340</v>
      </c>
    </row>
    <row r="1105" spans="1:7" x14ac:dyDescent="0.3">
      <c r="A1105">
        <v>22</v>
      </c>
      <c r="B1105" s="7">
        <v>43919</v>
      </c>
      <c r="C1105" t="s">
        <v>363</v>
      </c>
      <c r="D1105" t="s">
        <v>124</v>
      </c>
      <c r="E1105" t="s">
        <v>347</v>
      </c>
      <c r="F1105" t="s">
        <v>78</v>
      </c>
      <c r="G1105" t="s">
        <v>322</v>
      </c>
    </row>
    <row r="1106" spans="1:7" x14ac:dyDescent="0.3">
      <c r="A1106">
        <v>22</v>
      </c>
      <c r="B1106" s="7">
        <v>43920</v>
      </c>
      <c r="C1106" t="s">
        <v>318</v>
      </c>
      <c r="D1106" t="s">
        <v>100</v>
      </c>
      <c r="E1106" t="s">
        <v>319</v>
      </c>
      <c r="F1106" t="s">
        <v>54</v>
      </c>
      <c r="G1106" t="s">
        <v>331</v>
      </c>
    </row>
    <row r="1107" spans="1:7" x14ac:dyDescent="0.3">
      <c r="A1107">
        <v>22</v>
      </c>
      <c r="B1107" s="7">
        <v>43920</v>
      </c>
      <c r="C1107" t="s">
        <v>367</v>
      </c>
      <c r="D1107" t="s">
        <v>68</v>
      </c>
      <c r="E1107" t="s">
        <v>326</v>
      </c>
      <c r="F1107" t="s">
        <v>72</v>
      </c>
      <c r="G1107" t="s">
        <v>346</v>
      </c>
    </row>
    <row r="1108" spans="1:7" x14ac:dyDescent="0.3">
      <c r="A1108">
        <v>22</v>
      </c>
      <c r="B1108" s="7">
        <v>43920</v>
      </c>
      <c r="C1108" t="s">
        <v>327</v>
      </c>
      <c r="D1108" t="s">
        <v>50</v>
      </c>
      <c r="E1108" t="s">
        <v>328</v>
      </c>
      <c r="F1108" t="s">
        <v>37</v>
      </c>
      <c r="G1108" t="s">
        <v>349</v>
      </c>
    </row>
    <row r="1109" spans="1:7" x14ac:dyDescent="0.3">
      <c r="A1109">
        <v>22</v>
      </c>
      <c r="B1109" s="7">
        <v>43920</v>
      </c>
      <c r="C1109" t="s">
        <v>312</v>
      </c>
      <c r="D1109" t="s">
        <v>64</v>
      </c>
      <c r="E1109" t="s">
        <v>313</v>
      </c>
      <c r="F1109" t="s">
        <v>160</v>
      </c>
      <c r="G1109" t="s">
        <v>332</v>
      </c>
    </row>
    <row r="1110" spans="1:7" x14ac:dyDescent="0.3">
      <c r="A1110">
        <v>22</v>
      </c>
      <c r="B1110" s="7">
        <v>43920</v>
      </c>
      <c r="C1110" t="s">
        <v>369</v>
      </c>
      <c r="D1110" t="s">
        <v>44</v>
      </c>
      <c r="E1110" t="s">
        <v>329</v>
      </c>
      <c r="F1110" t="s">
        <v>42</v>
      </c>
      <c r="G1110" t="s">
        <v>317</v>
      </c>
    </row>
    <row r="1111" spans="1:7" x14ac:dyDescent="0.3">
      <c r="A1111">
        <v>22</v>
      </c>
      <c r="B1111" s="7">
        <v>43920</v>
      </c>
      <c r="C1111" t="s">
        <v>362</v>
      </c>
      <c r="D1111" t="s">
        <v>90</v>
      </c>
      <c r="E1111" t="s">
        <v>350</v>
      </c>
      <c r="F1111" t="s">
        <v>98</v>
      </c>
      <c r="G1111" t="s">
        <v>344</v>
      </c>
    </row>
    <row r="1112" spans="1:7" x14ac:dyDescent="0.3">
      <c r="A1112">
        <v>22</v>
      </c>
      <c r="B1112" s="7">
        <v>43920</v>
      </c>
      <c r="C1112" t="s">
        <v>342</v>
      </c>
      <c r="D1112" t="s">
        <v>84</v>
      </c>
      <c r="E1112" t="s">
        <v>343</v>
      </c>
      <c r="F1112" t="s">
        <v>92</v>
      </c>
      <c r="G1112" t="s">
        <v>320</v>
      </c>
    </row>
    <row r="1113" spans="1:7" x14ac:dyDescent="0.3">
      <c r="A1113">
        <v>22</v>
      </c>
      <c r="B1113" s="7">
        <v>43920</v>
      </c>
      <c r="C1113" t="s">
        <v>315</v>
      </c>
      <c r="D1113" t="s">
        <v>35</v>
      </c>
      <c r="E1113" t="s">
        <v>316</v>
      </c>
      <c r="F1113" t="s">
        <v>78</v>
      </c>
      <c r="G1113" t="s">
        <v>322</v>
      </c>
    </row>
    <row r="1114" spans="1:7" x14ac:dyDescent="0.3">
      <c r="A1114">
        <v>22</v>
      </c>
      <c r="B1114" s="7">
        <v>43921</v>
      </c>
      <c r="C1114" t="s">
        <v>365</v>
      </c>
      <c r="D1114" t="s">
        <v>52</v>
      </c>
      <c r="E1114" t="s">
        <v>352</v>
      </c>
      <c r="F1114" t="s">
        <v>76</v>
      </c>
      <c r="G1114" t="s">
        <v>314</v>
      </c>
    </row>
    <row r="1115" spans="1:7" x14ac:dyDescent="0.3">
      <c r="A1115">
        <v>22</v>
      </c>
      <c r="B1115" s="7">
        <v>43921</v>
      </c>
      <c r="C1115" t="s">
        <v>333</v>
      </c>
      <c r="D1115" t="s">
        <v>58</v>
      </c>
      <c r="E1115" t="s">
        <v>334</v>
      </c>
      <c r="F1115" t="s">
        <v>33</v>
      </c>
      <c r="G1115" t="s">
        <v>354</v>
      </c>
    </row>
    <row r="1116" spans="1:7" x14ac:dyDescent="0.3">
      <c r="A1116">
        <v>22</v>
      </c>
      <c r="B1116" s="7">
        <v>43921</v>
      </c>
      <c r="C1116" t="s">
        <v>356</v>
      </c>
      <c r="D1116" t="s">
        <v>60</v>
      </c>
      <c r="E1116" t="s">
        <v>357</v>
      </c>
      <c r="F1116" t="s">
        <v>90</v>
      </c>
      <c r="G1116" t="s">
        <v>350</v>
      </c>
    </row>
    <row r="1117" spans="1:7" x14ac:dyDescent="0.3">
      <c r="A1117">
        <v>22</v>
      </c>
      <c r="B1117" s="7">
        <v>43921</v>
      </c>
      <c r="C1117" t="s">
        <v>363</v>
      </c>
      <c r="D1117" t="s">
        <v>124</v>
      </c>
      <c r="E1117" t="s">
        <v>347</v>
      </c>
      <c r="F1117" t="s">
        <v>118</v>
      </c>
      <c r="G1117" t="s">
        <v>340</v>
      </c>
    </row>
    <row r="1118" spans="1:7" x14ac:dyDescent="0.3">
      <c r="A1118">
        <v>22</v>
      </c>
      <c r="B1118" s="7">
        <v>43922</v>
      </c>
      <c r="C1118" t="s">
        <v>324</v>
      </c>
      <c r="D1118" t="s">
        <v>81</v>
      </c>
      <c r="E1118" t="s">
        <v>325</v>
      </c>
      <c r="F1118" t="s">
        <v>100</v>
      </c>
      <c r="G1118" t="s">
        <v>319</v>
      </c>
    </row>
    <row r="1119" spans="1:7" x14ac:dyDescent="0.3">
      <c r="A1119">
        <v>22</v>
      </c>
      <c r="B1119" s="7">
        <v>43922</v>
      </c>
      <c r="C1119" t="s">
        <v>370</v>
      </c>
      <c r="D1119" t="s">
        <v>66</v>
      </c>
      <c r="E1119" t="s">
        <v>338</v>
      </c>
      <c r="F1119" t="s">
        <v>76</v>
      </c>
      <c r="G1119" t="s">
        <v>314</v>
      </c>
    </row>
    <row r="1120" spans="1:7" x14ac:dyDescent="0.3">
      <c r="A1120">
        <v>22</v>
      </c>
      <c r="B1120" s="7">
        <v>43922</v>
      </c>
      <c r="C1120" t="s">
        <v>358</v>
      </c>
      <c r="D1120" t="s">
        <v>48</v>
      </c>
      <c r="E1120" t="s">
        <v>335</v>
      </c>
      <c r="F1120" t="s">
        <v>54</v>
      </c>
      <c r="G1120" t="s">
        <v>331</v>
      </c>
    </row>
    <row r="1121" spans="1:7" x14ac:dyDescent="0.3">
      <c r="A1121">
        <v>22</v>
      </c>
      <c r="B1121" s="7">
        <v>43922</v>
      </c>
      <c r="C1121" t="s">
        <v>327</v>
      </c>
      <c r="D1121" t="s">
        <v>50</v>
      </c>
      <c r="E1121" t="s">
        <v>328</v>
      </c>
      <c r="F1121" t="s">
        <v>56</v>
      </c>
      <c r="G1121" t="s">
        <v>323</v>
      </c>
    </row>
    <row r="1122" spans="1:7" x14ac:dyDescent="0.3">
      <c r="A1122">
        <v>22</v>
      </c>
      <c r="B1122" s="7">
        <v>43922</v>
      </c>
      <c r="C1122" t="s">
        <v>359</v>
      </c>
      <c r="D1122" t="s">
        <v>160</v>
      </c>
      <c r="E1122" t="s">
        <v>332</v>
      </c>
      <c r="F1122" t="s">
        <v>111</v>
      </c>
      <c r="G1122" t="s">
        <v>341</v>
      </c>
    </row>
    <row r="1123" spans="1:7" x14ac:dyDescent="0.3">
      <c r="A1123">
        <v>22</v>
      </c>
      <c r="B1123" s="7">
        <v>43922</v>
      </c>
      <c r="C1123" t="s">
        <v>369</v>
      </c>
      <c r="D1123" t="s">
        <v>44</v>
      </c>
      <c r="E1123" t="s">
        <v>329</v>
      </c>
      <c r="F1123" t="s">
        <v>39</v>
      </c>
      <c r="G1123" t="s">
        <v>337</v>
      </c>
    </row>
    <row r="1124" spans="1:7" x14ac:dyDescent="0.3">
      <c r="A1124">
        <v>22</v>
      </c>
      <c r="B1124" s="7">
        <v>43922</v>
      </c>
      <c r="C1124" t="s">
        <v>361</v>
      </c>
      <c r="D1124" t="s">
        <v>98</v>
      </c>
      <c r="E1124" t="s">
        <v>344</v>
      </c>
      <c r="F1124" t="s">
        <v>72</v>
      </c>
      <c r="G1124" t="s">
        <v>346</v>
      </c>
    </row>
    <row r="1125" spans="1:7" x14ac:dyDescent="0.3">
      <c r="A1125">
        <v>22</v>
      </c>
      <c r="B1125" s="7">
        <v>43922</v>
      </c>
      <c r="C1125" t="s">
        <v>364</v>
      </c>
      <c r="D1125" t="s">
        <v>74</v>
      </c>
      <c r="E1125" t="s">
        <v>355</v>
      </c>
      <c r="F1125" t="s">
        <v>64</v>
      </c>
      <c r="G1125" t="s">
        <v>313</v>
      </c>
    </row>
    <row r="1126" spans="1:7" x14ac:dyDescent="0.3">
      <c r="A1126">
        <v>22</v>
      </c>
      <c r="B1126" s="7">
        <v>43922</v>
      </c>
      <c r="C1126" t="s">
        <v>342</v>
      </c>
      <c r="D1126" t="s">
        <v>84</v>
      </c>
      <c r="E1126" t="s">
        <v>343</v>
      </c>
      <c r="F1126" t="s">
        <v>68</v>
      </c>
      <c r="G1126" t="s">
        <v>326</v>
      </c>
    </row>
    <row r="1127" spans="1:7" x14ac:dyDescent="0.3">
      <c r="A1127">
        <v>22</v>
      </c>
      <c r="B1127" s="7">
        <v>43922</v>
      </c>
      <c r="C1127" t="s">
        <v>315</v>
      </c>
      <c r="D1127" t="s">
        <v>42</v>
      </c>
      <c r="E1127" t="s">
        <v>317</v>
      </c>
      <c r="F1127" t="s">
        <v>78</v>
      </c>
      <c r="G1127" t="s">
        <v>322</v>
      </c>
    </row>
    <row r="1128" spans="1:7" x14ac:dyDescent="0.3">
      <c r="A1128">
        <v>23</v>
      </c>
      <c r="B1128" s="7">
        <v>43923</v>
      </c>
      <c r="C1128" t="s">
        <v>353</v>
      </c>
      <c r="D1128" t="s">
        <v>33</v>
      </c>
      <c r="E1128" t="s">
        <v>354</v>
      </c>
      <c r="F1128" t="s">
        <v>60</v>
      </c>
      <c r="G1128" t="s">
        <v>357</v>
      </c>
    </row>
    <row r="1129" spans="1:7" x14ac:dyDescent="0.3">
      <c r="A1129">
        <v>23</v>
      </c>
      <c r="B1129" s="7">
        <v>43923</v>
      </c>
      <c r="C1129" t="s">
        <v>363</v>
      </c>
      <c r="D1129" t="s">
        <v>124</v>
      </c>
      <c r="E1129" t="s">
        <v>347</v>
      </c>
      <c r="F1129" t="s">
        <v>35</v>
      </c>
      <c r="G1129" t="s">
        <v>316</v>
      </c>
    </row>
    <row r="1130" spans="1:7" x14ac:dyDescent="0.3">
      <c r="A1130">
        <v>23</v>
      </c>
      <c r="B1130" s="7">
        <v>43923</v>
      </c>
      <c r="C1130" t="s">
        <v>348</v>
      </c>
      <c r="D1130" t="s">
        <v>37</v>
      </c>
      <c r="E1130" t="s">
        <v>349</v>
      </c>
      <c r="F1130" t="s">
        <v>84</v>
      </c>
      <c r="G1130" t="s">
        <v>343</v>
      </c>
    </row>
    <row r="1131" spans="1:7" x14ac:dyDescent="0.3">
      <c r="A1131">
        <v>23</v>
      </c>
      <c r="B1131" s="7">
        <v>43924</v>
      </c>
      <c r="C1131" t="s">
        <v>351</v>
      </c>
      <c r="D1131" t="s">
        <v>56</v>
      </c>
      <c r="E1131" t="s">
        <v>323</v>
      </c>
      <c r="F1131" t="s">
        <v>54</v>
      </c>
      <c r="G1131" t="s">
        <v>331</v>
      </c>
    </row>
    <row r="1132" spans="1:7" x14ac:dyDescent="0.3">
      <c r="A1132">
        <v>23</v>
      </c>
      <c r="B1132" s="7">
        <v>43924</v>
      </c>
      <c r="C1132" t="s">
        <v>321</v>
      </c>
      <c r="D1132" t="s">
        <v>78</v>
      </c>
      <c r="E1132" t="s">
        <v>322</v>
      </c>
      <c r="F1132" t="s">
        <v>50</v>
      </c>
      <c r="G1132" t="s">
        <v>328</v>
      </c>
    </row>
    <row r="1133" spans="1:7" x14ac:dyDescent="0.3">
      <c r="A1133">
        <v>23</v>
      </c>
      <c r="B1133" s="7">
        <v>43924</v>
      </c>
      <c r="C1133" t="s">
        <v>370</v>
      </c>
      <c r="D1133" t="s">
        <v>66</v>
      </c>
      <c r="E1133" t="s">
        <v>338</v>
      </c>
      <c r="F1133" t="s">
        <v>58</v>
      </c>
      <c r="G1133" t="s">
        <v>334</v>
      </c>
    </row>
    <row r="1134" spans="1:7" x14ac:dyDescent="0.3">
      <c r="A1134">
        <v>23</v>
      </c>
      <c r="B1134" s="7">
        <v>43924</v>
      </c>
      <c r="C1134" t="s">
        <v>365</v>
      </c>
      <c r="D1134" t="s">
        <v>52</v>
      </c>
      <c r="E1134" t="s">
        <v>352</v>
      </c>
      <c r="F1134" t="s">
        <v>100</v>
      </c>
      <c r="G1134" t="s">
        <v>319</v>
      </c>
    </row>
    <row r="1135" spans="1:7" x14ac:dyDescent="0.3">
      <c r="A1135">
        <v>23</v>
      </c>
      <c r="B1135" s="7">
        <v>43924</v>
      </c>
      <c r="C1135" t="s">
        <v>358</v>
      </c>
      <c r="D1135" t="s">
        <v>48</v>
      </c>
      <c r="E1135" t="s">
        <v>335</v>
      </c>
      <c r="F1135" t="s">
        <v>81</v>
      </c>
      <c r="G1135" t="s">
        <v>325</v>
      </c>
    </row>
    <row r="1136" spans="1:7" x14ac:dyDescent="0.3">
      <c r="A1136">
        <v>23</v>
      </c>
      <c r="B1136" s="7">
        <v>43924</v>
      </c>
      <c r="C1136" t="s">
        <v>366</v>
      </c>
      <c r="D1136" t="s">
        <v>111</v>
      </c>
      <c r="E1136" t="s">
        <v>341</v>
      </c>
      <c r="F1136" t="s">
        <v>44</v>
      </c>
      <c r="G1136" t="s">
        <v>329</v>
      </c>
    </row>
    <row r="1137" spans="1:7" x14ac:dyDescent="0.3">
      <c r="A1137">
        <v>23</v>
      </c>
      <c r="B1137" s="7">
        <v>43924</v>
      </c>
      <c r="C1137" t="s">
        <v>312</v>
      </c>
      <c r="D1137" t="s">
        <v>64</v>
      </c>
      <c r="E1137" t="s">
        <v>313</v>
      </c>
      <c r="F1137" t="s">
        <v>74</v>
      </c>
      <c r="G1137" t="s">
        <v>355</v>
      </c>
    </row>
    <row r="1138" spans="1:7" x14ac:dyDescent="0.3">
      <c r="A1138">
        <v>23</v>
      </c>
      <c r="B1138" s="7">
        <v>43924</v>
      </c>
      <c r="C1138" t="s">
        <v>359</v>
      </c>
      <c r="D1138" t="s">
        <v>160</v>
      </c>
      <c r="E1138" t="s">
        <v>332</v>
      </c>
      <c r="F1138" t="s">
        <v>39</v>
      </c>
      <c r="G1138" t="s">
        <v>337</v>
      </c>
    </row>
    <row r="1139" spans="1:7" x14ac:dyDescent="0.3">
      <c r="A1139">
        <v>23</v>
      </c>
      <c r="B1139" s="7">
        <v>43924</v>
      </c>
      <c r="C1139" t="s">
        <v>339</v>
      </c>
      <c r="D1139" t="s">
        <v>118</v>
      </c>
      <c r="E1139" t="s">
        <v>340</v>
      </c>
      <c r="F1139" t="s">
        <v>60</v>
      </c>
      <c r="G1139" t="s">
        <v>357</v>
      </c>
    </row>
    <row r="1140" spans="1:7" x14ac:dyDescent="0.3">
      <c r="A1140">
        <v>23</v>
      </c>
      <c r="B1140" s="7">
        <v>43924</v>
      </c>
      <c r="C1140" t="s">
        <v>362</v>
      </c>
      <c r="D1140" t="s">
        <v>90</v>
      </c>
      <c r="E1140" t="s">
        <v>350</v>
      </c>
      <c r="F1140" t="s">
        <v>92</v>
      </c>
      <c r="G1140" t="s">
        <v>320</v>
      </c>
    </row>
    <row r="1141" spans="1:7" x14ac:dyDescent="0.3">
      <c r="A1141">
        <v>23</v>
      </c>
      <c r="B1141" s="7">
        <v>43924</v>
      </c>
      <c r="C1141" t="s">
        <v>345</v>
      </c>
      <c r="D1141" t="s">
        <v>72</v>
      </c>
      <c r="E1141" t="s">
        <v>346</v>
      </c>
      <c r="F1141" t="s">
        <v>68</v>
      </c>
      <c r="G1141" t="s">
        <v>326</v>
      </c>
    </row>
    <row r="1142" spans="1:7" x14ac:dyDescent="0.3">
      <c r="A1142">
        <v>23</v>
      </c>
      <c r="B1142" s="7">
        <v>43925</v>
      </c>
      <c r="C1142" t="s">
        <v>315</v>
      </c>
      <c r="D1142" t="s">
        <v>35</v>
      </c>
      <c r="E1142" t="s">
        <v>316</v>
      </c>
      <c r="F1142" t="s">
        <v>98</v>
      </c>
      <c r="G1142" t="s">
        <v>344</v>
      </c>
    </row>
    <row r="1143" spans="1:7" x14ac:dyDescent="0.3">
      <c r="A1143">
        <v>23</v>
      </c>
      <c r="B1143" s="7">
        <v>43925</v>
      </c>
      <c r="C1143" t="s">
        <v>363</v>
      </c>
      <c r="D1143" t="s">
        <v>124</v>
      </c>
      <c r="E1143" t="s">
        <v>347</v>
      </c>
      <c r="F1143" t="s">
        <v>42</v>
      </c>
      <c r="G1143" t="s">
        <v>317</v>
      </c>
    </row>
    <row r="1144" spans="1:7" x14ac:dyDescent="0.3">
      <c r="A1144">
        <v>23</v>
      </c>
      <c r="B1144" s="7">
        <v>43926</v>
      </c>
      <c r="C1144" t="s">
        <v>318</v>
      </c>
      <c r="D1144" t="s">
        <v>100</v>
      </c>
      <c r="E1144" t="s">
        <v>319</v>
      </c>
      <c r="F1144" t="s">
        <v>52</v>
      </c>
      <c r="G1144" t="s">
        <v>352</v>
      </c>
    </row>
    <row r="1145" spans="1:7" x14ac:dyDescent="0.3">
      <c r="A1145">
        <v>23</v>
      </c>
      <c r="B1145" s="7">
        <v>43926</v>
      </c>
      <c r="C1145" t="s">
        <v>333</v>
      </c>
      <c r="D1145" t="s">
        <v>58</v>
      </c>
      <c r="E1145" t="s">
        <v>334</v>
      </c>
      <c r="F1145" t="s">
        <v>81</v>
      </c>
      <c r="G1145" t="s">
        <v>325</v>
      </c>
    </row>
    <row r="1146" spans="1:7" x14ac:dyDescent="0.3">
      <c r="A1146">
        <v>23</v>
      </c>
      <c r="B1146" s="7">
        <v>43926</v>
      </c>
      <c r="C1146" t="s">
        <v>358</v>
      </c>
      <c r="D1146" t="s">
        <v>48</v>
      </c>
      <c r="E1146" t="s">
        <v>335</v>
      </c>
      <c r="F1146" t="s">
        <v>74</v>
      </c>
      <c r="G1146" t="s">
        <v>355</v>
      </c>
    </row>
    <row r="1147" spans="1:7" x14ac:dyDescent="0.3">
      <c r="A1147">
        <v>23</v>
      </c>
      <c r="B1147" s="7">
        <v>43926</v>
      </c>
      <c r="C1147" t="s">
        <v>321</v>
      </c>
      <c r="D1147" t="s">
        <v>78</v>
      </c>
      <c r="E1147" t="s">
        <v>322</v>
      </c>
      <c r="F1147" t="s">
        <v>66</v>
      </c>
      <c r="G1147" t="s">
        <v>338</v>
      </c>
    </row>
    <row r="1148" spans="1:7" x14ac:dyDescent="0.3">
      <c r="A1148">
        <v>23</v>
      </c>
      <c r="B1148" s="7">
        <v>43926</v>
      </c>
      <c r="C1148" t="s">
        <v>366</v>
      </c>
      <c r="D1148" t="s">
        <v>111</v>
      </c>
      <c r="E1148" t="s">
        <v>341</v>
      </c>
      <c r="F1148" t="s">
        <v>54</v>
      </c>
      <c r="G1148" t="s">
        <v>331</v>
      </c>
    </row>
    <row r="1149" spans="1:7" x14ac:dyDescent="0.3">
      <c r="A1149">
        <v>23</v>
      </c>
      <c r="B1149" s="7">
        <v>43926</v>
      </c>
      <c r="C1149" t="s">
        <v>327</v>
      </c>
      <c r="D1149" t="s">
        <v>50</v>
      </c>
      <c r="E1149" t="s">
        <v>328</v>
      </c>
      <c r="F1149" t="s">
        <v>39</v>
      </c>
      <c r="G1149" t="s">
        <v>337</v>
      </c>
    </row>
    <row r="1150" spans="1:7" x14ac:dyDescent="0.3">
      <c r="A1150">
        <v>23</v>
      </c>
      <c r="B1150" s="7">
        <v>43926</v>
      </c>
      <c r="C1150" t="s">
        <v>362</v>
      </c>
      <c r="D1150" t="s">
        <v>90</v>
      </c>
      <c r="E1150" t="s">
        <v>350</v>
      </c>
      <c r="F1150" t="s">
        <v>84</v>
      </c>
      <c r="G1150" t="s">
        <v>343</v>
      </c>
    </row>
    <row r="1151" spans="1:7" x14ac:dyDescent="0.3">
      <c r="A1151">
        <v>23</v>
      </c>
      <c r="B1151" s="7">
        <v>43926</v>
      </c>
      <c r="C1151" t="s">
        <v>345</v>
      </c>
      <c r="D1151" t="s">
        <v>72</v>
      </c>
      <c r="E1151" t="s">
        <v>346</v>
      </c>
      <c r="F1151" t="s">
        <v>92</v>
      </c>
      <c r="G1151" t="s">
        <v>320</v>
      </c>
    </row>
    <row r="1152" spans="1:7" x14ac:dyDescent="0.3">
      <c r="A1152">
        <v>23</v>
      </c>
      <c r="B1152" s="7">
        <v>43926</v>
      </c>
      <c r="C1152" t="s">
        <v>353</v>
      </c>
      <c r="D1152" t="s">
        <v>33</v>
      </c>
      <c r="E1152" t="s">
        <v>354</v>
      </c>
      <c r="F1152" t="s">
        <v>64</v>
      </c>
      <c r="G1152" t="s">
        <v>313</v>
      </c>
    </row>
    <row r="1153" spans="1:7" x14ac:dyDescent="0.3">
      <c r="A1153">
        <v>23</v>
      </c>
      <c r="B1153" s="7">
        <v>43926</v>
      </c>
      <c r="C1153" t="s">
        <v>369</v>
      </c>
      <c r="D1153" t="s">
        <v>44</v>
      </c>
      <c r="E1153" t="s">
        <v>329</v>
      </c>
      <c r="F1153" t="s">
        <v>56</v>
      </c>
      <c r="G1153" t="s">
        <v>323</v>
      </c>
    </row>
    <row r="1154" spans="1:7" x14ac:dyDescent="0.3">
      <c r="A1154">
        <v>23</v>
      </c>
      <c r="B1154" s="7">
        <v>43926</v>
      </c>
      <c r="C1154" t="s">
        <v>339</v>
      </c>
      <c r="D1154" t="s">
        <v>118</v>
      </c>
      <c r="E1154" t="s">
        <v>340</v>
      </c>
      <c r="F1154" t="s">
        <v>76</v>
      </c>
      <c r="G1154" t="s">
        <v>314</v>
      </c>
    </row>
    <row r="1155" spans="1:7" x14ac:dyDescent="0.3">
      <c r="A1155">
        <v>23</v>
      </c>
      <c r="B1155" s="7">
        <v>43926</v>
      </c>
      <c r="C1155" t="s">
        <v>348</v>
      </c>
      <c r="D1155" t="s">
        <v>37</v>
      </c>
      <c r="E1155" t="s">
        <v>349</v>
      </c>
      <c r="F1155" t="s">
        <v>160</v>
      </c>
      <c r="G1155" t="s">
        <v>332</v>
      </c>
    </row>
    <row r="1156" spans="1:7" x14ac:dyDescent="0.3">
      <c r="A1156">
        <v>23</v>
      </c>
      <c r="B1156" s="7">
        <v>43926</v>
      </c>
      <c r="C1156" t="s">
        <v>363</v>
      </c>
      <c r="D1156" t="s">
        <v>124</v>
      </c>
      <c r="E1156" t="s">
        <v>347</v>
      </c>
      <c r="F1156" t="s">
        <v>68</v>
      </c>
      <c r="G1156" t="s">
        <v>326</v>
      </c>
    </row>
    <row r="1157" spans="1:7" x14ac:dyDescent="0.3">
      <c r="A1157">
        <v>23</v>
      </c>
      <c r="B1157" s="7">
        <v>43926</v>
      </c>
      <c r="C1157" t="s">
        <v>315</v>
      </c>
      <c r="D1157" t="s">
        <v>42</v>
      </c>
      <c r="E1157" t="s">
        <v>317</v>
      </c>
      <c r="F1157" t="s">
        <v>98</v>
      </c>
      <c r="G1157" t="s">
        <v>344</v>
      </c>
    </row>
    <row r="1158" spans="1:7" x14ac:dyDescent="0.3">
      <c r="A1158">
        <v>23</v>
      </c>
      <c r="B1158" s="7">
        <v>43928</v>
      </c>
      <c r="C1158" t="s">
        <v>370</v>
      </c>
      <c r="D1158" t="s">
        <v>66</v>
      </c>
      <c r="E1158" t="s">
        <v>338</v>
      </c>
      <c r="F1158" t="s">
        <v>64</v>
      </c>
      <c r="G1158" t="s">
        <v>313</v>
      </c>
    </row>
    <row r="1159" spans="1:7" x14ac:dyDescent="0.3">
      <c r="A1159">
        <v>23</v>
      </c>
      <c r="B1159" s="7">
        <v>43928</v>
      </c>
      <c r="C1159" t="s">
        <v>365</v>
      </c>
      <c r="D1159" t="s">
        <v>52</v>
      </c>
      <c r="E1159" t="s">
        <v>352</v>
      </c>
      <c r="F1159" t="s">
        <v>56</v>
      </c>
      <c r="G1159" t="s">
        <v>323</v>
      </c>
    </row>
    <row r="1160" spans="1:7" x14ac:dyDescent="0.3">
      <c r="A1160">
        <v>23</v>
      </c>
      <c r="B1160" s="7">
        <v>43928</v>
      </c>
      <c r="C1160" t="s">
        <v>330</v>
      </c>
      <c r="D1160" t="s">
        <v>54</v>
      </c>
      <c r="E1160" t="s">
        <v>331</v>
      </c>
      <c r="F1160" t="s">
        <v>78</v>
      </c>
      <c r="G1160" t="s">
        <v>322</v>
      </c>
    </row>
    <row r="1161" spans="1:7" x14ac:dyDescent="0.3">
      <c r="A1161">
        <v>23</v>
      </c>
      <c r="B1161" s="7">
        <v>43928</v>
      </c>
      <c r="C1161" t="s">
        <v>333</v>
      </c>
      <c r="D1161" t="s">
        <v>58</v>
      </c>
      <c r="E1161" t="s">
        <v>334</v>
      </c>
      <c r="F1161" t="s">
        <v>74</v>
      </c>
      <c r="G1161" t="s">
        <v>355</v>
      </c>
    </row>
    <row r="1162" spans="1:7" x14ac:dyDescent="0.3">
      <c r="A1162">
        <v>23</v>
      </c>
      <c r="B1162" s="7">
        <v>43928</v>
      </c>
      <c r="C1162" t="s">
        <v>369</v>
      </c>
      <c r="D1162" t="s">
        <v>44</v>
      </c>
      <c r="E1162" t="s">
        <v>329</v>
      </c>
      <c r="F1162" t="s">
        <v>72</v>
      </c>
      <c r="G1162" t="s">
        <v>346</v>
      </c>
    </row>
    <row r="1163" spans="1:7" x14ac:dyDescent="0.3">
      <c r="A1163">
        <v>23</v>
      </c>
      <c r="B1163" s="7">
        <v>43928</v>
      </c>
      <c r="C1163" t="s">
        <v>360</v>
      </c>
      <c r="D1163" t="s">
        <v>76</v>
      </c>
      <c r="E1163" t="s">
        <v>314</v>
      </c>
      <c r="F1163" t="s">
        <v>100</v>
      </c>
      <c r="G1163" t="s">
        <v>319</v>
      </c>
    </row>
    <row r="1164" spans="1:7" x14ac:dyDescent="0.3">
      <c r="A1164">
        <v>23</v>
      </c>
      <c r="B1164" s="7">
        <v>43928</v>
      </c>
      <c r="C1164" t="s">
        <v>361</v>
      </c>
      <c r="D1164" t="s">
        <v>98</v>
      </c>
      <c r="E1164" t="s">
        <v>344</v>
      </c>
      <c r="F1164" t="s">
        <v>50</v>
      </c>
      <c r="G1164" t="s">
        <v>328</v>
      </c>
    </row>
    <row r="1165" spans="1:7" x14ac:dyDescent="0.3">
      <c r="A1165">
        <v>23</v>
      </c>
      <c r="B1165" s="7">
        <v>43928</v>
      </c>
      <c r="C1165" t="s">
        <v>336</v>
      </c>
      <c r="D1165" t="s">
        <v>39</v>
      </c>
      <c r="E1165" t="s">
        <v>337</v>
      </c>
      <c r="F1165" t="s">
        <v>33</v>
      </c>
      <c r="G1165" t="s">
        <v>354</v>
      </c>
    </row>
    <row r="1166" spans="1:7" x14ac:dyDescent="0.3">
      <c r="A1166">
        <v>23</v>
      </c>
      <c r="B1166" s="7">
        <v>43928</v>
      </c>
      <c r="C1166" t="s">
        <v>339</v>
      </c>
      <c r="D1166" t="s">
        <v>118</v>
      </c>
      <c r="E1166" t="s">
        <v>340</v>
      </c>
      <c r="F1166" t="s">
        <v>124</v>
      </c>
      <c r="G1166" t="s">
        <v>347</v>
      </c>
    </row>
    <row r="1167" spans="1:7" x14ac:dyDescent="0.3">
      <c r="A1167">
        <v>23</v>
      </c>
      <c r="B1167" s="7">
        <v>43928</v>
      </c>
      <c r="C1167" t="s">
        <v>362</v>
      </c>
      <c r="D1167" t="s">
        <v>90</v>
      </c>
      <c r="E1167" t="s">
        <v>350</v>
      </c>
      <c r="F1167" t="s">
        <v>160</v>
      </c>
      <c r="G1167" t="s">
        <v>332</v>
      </c>
    </row>
    <row r="1168" spans="1:7" x14ac:dyDescent="0.3">
      <c r="A1168">
        <v>23</v>
      </c>
      <c r="B1168" s="7">
        <v>43928</v>
      </c>
      <c r="C1168" t="s">
        <v>342</v>
      </c>
      <c r="D1168" t="s">
        <v>84</v>
      </c>
      <c r="E1168" t="s">
        <v>343</v>
      </c>
      <c r="F1168" t="s">
        <v>35</v>
      </c>
      <c r="G1168" t="s">
        <v>316</v>
      </c>
    </row>
    <row r="1169" spans="1:7" x14ac:dyDescent="0.3">
      <c r="A1169">
        <v>23</v>
      </c>
      <c r="B1169" s="7">
        <v>43928</v>
      </c>
      <c r="C1169" t="s">
        <v>348</v>
      </c>
      <c r="D1169" t="s">
        <v>37</v>
      </c>
      <c r="E1169" t="s">
        <v>349</v>
      </c>
      <c r="F1169" t="s">
        <v>68</v>
      </c>
      <c r="G1169" t="s">
        <v>326</v>
      </c>
    </row>
    <row r="1170" spans="1:7" x14ac:dyDescent="0.3">
      <c r="A1170">
        <v>23</v>
      </c>
      <c r="B1170" s="7">
        <v>43928</v>
      </c>
      <c r="C1170" t="s">
        <v>315</v>
      </c>
      <c r="D1170" t="s">
        <v>42</v>
      </c>
      <c r="E1170" t="s">
        <v>317</v>
      </c>
      <c r="F1170" t="s">
        <v>92</v>
      </c>
      <c r="G1170" t="s">
        <v>320</v>
      </c>
    </row>
    <row r="1171" spans="1:7" x14ac:dyDescent="0.3">
      <c r="A1171">
        <v>23</v>
      </c>
      <c r="B1171" s="7">
        <v>43929</v>
      </c>
      <c r="C1171" t="s">
        <v>358</v>
      </c>
      <c r="D1171" t="s">
        <v>48</v>
      </c>
      <c r="E1171" t="s">
        <v>335</v>
      </c>
      <c r="F1171" t="s">
        <v>78</v>
      </c>
      <c r="G1171" t="s">
        <v>322</v>
      </c>
    </row>
    <row r="1172" spans="1:7" x14ac:dyDescent="0.3">
      <c r="A1172">
        <v>23</v>
      </c>
      <c r="B1172" s="7">
        <v>43929</v>
      </c>
      <c r="C1172" t="s">
        <v>318</v>
      </c>
      <c r="D1172" t="s">
        <v>100</v>
      </c>
      <c r="E1172" t="s">
        <v>319</v>
      </c>
      <c r="F1172" t="s">
        <v>64</v>
      </c>
      <c r="G1172" t="s">
        <v>313</v>
      </c>
    </row>
    <row r="1173" spans="1:7" x14ac:dyDescent="0.3">
      <c r="A1173">
        <v>23</v>
      </c>
      <c r="B1173" s="7">
        <v>43929</v>
      </c>
      <c r="C1173" t="s">
        <v>366</v>
      </c>
      <c r="D1173" t="s">
        <v>111</v>
      </c>
      <c r="E1173" t="s">
        <v>341</v>
      </c>
      <c r="F1173" t="s">
        <v>81</v>
      </c>
      <c r="G1173" t="s">
        <v>325</v>
      </c>
    </row>
    <row r="1174" spans="1:7" x14ac:dyDescent="0.3">
      <c r="A1174">
        <v>23</v>
      </c>
      <c r="B1174" s="7">
        <v>43929</v>
      </c>
      <c r="C1174" t="s">
        <v>353</v>
      </c>
      <c r="D1174" t="s">
        <v>33</v>
      </c>
      <c r="E1174" t="s">
        <v>354</v>
      </c>
      <c r="F1174" t="s">
        <v>118</v>
      </c>
      <c r="G1174" t="s">
        <v>340</v>
      </c>
    </row>
    <row r="1175" spans="1:7" x14ac:dyDescent="0.3">
      <c r="A1175">
        <v>23</v>
      </c>
      <c r="B1175" s="7">
        <v>43929</v>
      </c>
      <c r="C1175" t="s">
        <v>356</v>
      </c>
      <c r="D1175" t="s">
        <v>60</v>
      </c>
      <c r="E1175" t="s">
        <v>357</v>
      </c>
      <c r="F1175" t="s">
        <v>68</v>
      </c>
      <c r="G1175" t="s">
        <v>326</v>
      </c>
    </row>
    <row r="1176" spans="1:7" x14ac:dyDescent="0.3">
      <c r="A1176">
        <v>23</v>
      </c>
      <c r="B1176" s="7">
        <v>43929</v>
      </c>
      <c r="C1176" t="s">
        <v>315</v>
      </c>
      <c r="D1176" t="s">
        <v>35</v>
      </c>
      <c r="E1176" t="s">
        <v>316</v>
      </c>
      <c r="F1176" t="s">
        <v>92</v>
      </c>
      <c r="G1176" t="s">
        <v>320</v>
      </c>
    </row>
    <row r="1177" spans="1:7" x14ac:dyDescent="0.3">
      <c r="A1177">
        <v>23</v>
      </c>
      <c r="B1177" s="7">
        <v>43930</v>
      </c>
      <c r="C1177" t="s">
        <v>330</v>
      </c>
      <c r="D1177" t="s">
        <v>54</v>
      </c>
      <c r="E1177" t="s">
        <v>331</v>
      </c>
      <c r="F1177" t="s">
        <v>56</v>
      </c>
      <c r="G1177" t="s">
        <v>323</v>
      </c>
    </row>
    <row r="1178" spans="1:7" x14ac:dyDescent="0.3">
      <c r="A1178">
        <v>24</v>
      </c>
      <c r="B1178" s="7">
        <v>43930</v>
      </c>
      <c r="C1178" t="s">
        <v>364</v>
      </c>
      <c r="D1178" t="s">
        <v>74</v>
      </c>
      <c r="E1178" t="s">
        <v>355</v>
      </c>
      <c r="F1178" t="s">
        <v>50</v>
      </c>
      <c r="G1178" t="s">
        <v>328</v>
      </c>
    </row>
    <row r="1179" spans="1:7" x14ac:dyDescent="0.3">
      <c r="A1179">
        <v>24</v>
      </c>
      <c r="B1179" s="7">
        <v>43930</v>
      </c>
      <c r="C1179" t="s">
        <v>369</v>
      </c>
      <c r="D1179" t="s">
        <v>44</v>
      </c>
      <c r="E1179" t="s">
        <v>329</v>
      </c>
      <c r="F1179" t="s">
        <v>124</v>
      </c>
      <c r="G1179" t="s">
        <v>347</v>
      </c>
    </row>
    <row r="1180" spans="1:7" x14ac:dyDescent="0.3">
      <c r="A1180">
        <v>24</v>
      </c>
      <c r="B1180" s="7">
        <v>43930</v>
      </c>
      <c r="C1180" t="s">
        <v>360</v>
      </c>
      <c r="D1180" t="s">
        <v>76</v>
      </c>
      <c r="E1180" t="s">
        <v>314</v>
      </c>
      <c r="F1180" t="s">
        <v>72</v>
      </c>
      <c r="G1180" t="s">
        <v>346</v>
      </c>
    </row>
    <row r="1181" spans="1:7" x14ac:dyDescent="0.3">
      <c r="A1181">
        <v>24</v>
      </c>
      <c r="B1181" s="7">
        <v>43930</v>
      </c>
      <c r="C1181" t="s">
        <v>348</v>
      </c>
      <c r="D1181" t="s">
        <v>37</v>
      </c>
      <c r="E1181" t="s">
        <v>349</v>
      </c>
      <c r="F1181" t="s">
        <v>90</v>
      </c>
      <c r="G1181" t="s">
        <v>350</v>
      </c>
    </row>
    <row r="1182" spans="1:7" x14ac:dyDescent="0.3">
      <c r="A1182">
        <v>24</v>
      </c>
      <c r="B1182" s="7">
        <v>43930</v>
      </c>
      <c r="C1182" t="s">
        <v>315</v>
      </c>
      <c r="D1182" t="s">
        <v>42</v>
      </c>
      <c r="E1182" t="s">
        <v>317</v>
      </c>
      <c r="F1182" t="s">
        <v>60</v>
      </c>
      <c r="G1182" t="s">
        <v>357</v>
      </c>
    </row>
    <row r="1183" spans="1:7" x14ac:dyDescent="0.3">
      <c r="A1183">
        <v>24</v>
      </c>
      <c r="B1183" s="7">
        <v>43931</v>
      </c>
      <c r="C1183" t="s">
        <v>324</v>
      </c>
      <c r="D1183" t="s">
        <v>81</v>
      </c>
      <c r="E1183" t="s">
        <v>325</v>
      </c>
      <c r="F1183" t="s">
        <v>48</v>
      </c>
      <c r="G1183" t="s">
        <v>335</v>
      </c>
    </row>
    <row r="1184" spans="1:7" x14ac:dyDescent="0.3">
      <c r="A1184">
        <v>24</v>
      </c>
      <c r="B1184" s="7">
        <v>43931</v>
      </c>
      <c r="C1184" t="s">
        <v>312</v>
      </c>
      <c r="D1184" t="s">
        <v>64</v>
      </c>
      <c r="E1184" t="s">
        <v>313</v>
      </c>
      <c r="F1184" t="s">
        <v>52</v>
      </c>
      <c r="G1184" t="s">
        <v>352</v>
      </c>
    </row>
    <row r="1185" spans="1:7" x14ac:dyDescent="0.3">
      <c r="A1185">
        <v>24</v>
      </c>
      <c r="B1185" s="7">
        <v>43931</v>
      </c>
      <c r="C1185" t="s">
        <v>353</v>
      </c>
      <c r="D1185" t="s">
        <v>33</v>
      </c>
      <c r="E1185" t="s">
        <v>354</v>
      </c>
      <c r="F1185" t="s">
        <v>66</v>
      </c>
      <c r="G1185" t="s">
        <v>338</v>
      </c>
    </row>
    <row r="1186" spans="1:7" x14ac:dyDescent="0.3">
      <c r="A1186">
        <v>24</v>
      </c>
      <c r="B1186" s="7">
        <v>43931</v>
      </c>
      <c r="C1186" t="s">
        <v>361</v>
      </c>
      <c r="D1186" t="s">
        <v>98</v>
      </c>
      <c r="E1186" t="s">
        <v>344</v>
      </c>
      <c r="F1186" t="s">
        <v>111</v>
      </c>
      <c r="G1186" t="s">
        <v>341</v>
      </c>
    </row>
    <row r="1187" spans="1:7" x14ac:dyDescent="0.3">
      <c r="A1187">
        <v>24</v>
      </c>
      <c r="B1187" s="7">
        <v>43931</v>
      </c>
      <c r="C1187" t="s">
        <v>339</v>
      </c>
      <c r="D1187" t="s">
        <v>118</v>
      </c>
      <c r="E1187" t="s">
        <v>340</v>
      </c>
      <c r="F1187" t="s">
        <v>58</v>
      </c>
      <c r="G1187" t="s">
        <v>334</v>
      </c>
    </row>
    <row r="1188" spans="1:7" x14ac:dyDescent="0.3">
      <c r="A1188">
        <v>24</v>
      </c>
      <c r="B1188" s="7">
        <v>43932</v>
      </c>
      <c r="C1188" t="s">
        <v>336</v>
      </c>
      <c r="D1188" t="s">
        <v>39</v>
      </c>
      <c r="E1188" t="s">
        <v>337</v>
      </c>
      <c r="F1188" t="s">
        <v>56</v>
      </c>
      <c r="G1188" t="s">
        <v>323</v>
      </c>
    </row>
    <row r="1189" spans="1:7" x14ac:dyDescent="0.3">
      <c r="A1189">
        <v>24</v>
      </c>
      <c r="B1189" s="7">
        <v>43932</v>
      </c>
      <c r="C1189" t="s">
        <v>318</v>
      </c>
      <c r="D1189" t="s">
        <v>100</v>
      </c>
      <c r="E1189" t="s">
        <v>319</v>
      </c>
      <c r="F1189" t="s">
        <v>66</v>
      </c>
      <c r="G1189" t="s">
        <v>338</v>
      </c>
    </row>
    <row r="1190" spans="1:7" x14ac:dyDescent="0.3">
      <c r="A1190">
        <v>24</v>
      </c>
      <c r="B1190" s="7">
        <v>43932</v>
      </c>
      <c r="C1190" t="s">
        <v>321</v>
      </c>
      <c r="D1190" t="s">
        <v>78</v>
      </c>
      <c r="E1190" t="s">
        <v>322</v>
      </c>
      <c r="F1190" t="s">
        <v>81</v>
      </c>
      <c r="G1190" t="s">
        <v>325</v>
      </c>
    </row>
    <row r="1191" spans="1:7" x14ac:dyDescent="0.3">
      <c r="A1191">
        <v>24</v>
      </c>
      <c r="B1191" s="7">
        <v>43932</v>
      </c>
      <c r="C1191" t="s">
        <v>360</v>
      </c>
      <c r="D1191" t="s">
        <v>76</v>
      </c>
      <c r="E1191" t="s">
        <v>314</v>
      </c>
      <c r="F1191" t="s">
        <v>58</v>
      </c>
      <c r="G1191" t="s">
        <v>334</v>
      </c>
    </row>
    <row r="1192" spans="1:7" x14ac:dyDescent="0.3">
      <c r="A1192">
        <v>24</v>
      </c>
      <c r="B1192" s="7">
        <v>43932</v>
      </c>
      <c r="C1192" t="s">
        <v>367</v>
      </c>
      <c r="D1192" t="s">
        <v>68</v>
      </c>
      <c r="E1192" t="s">
        <v>326</v>
      </c>
      <c r="F1192" t="s">
        <v>74</v>
      </c>
      <c r="G1192" t="s">
        <v>355</v>
      </c>
    </row>
    <row r="1193" spans="1:7" x14ac:dyDescent="0.3">
      <c r="A1193">
        <v>24</v>
      </c>
      <c r="B1193" s="7">
        <v>43932</v>
      </c>
      <c r="C1193" t="s">
        <v>330</v>
      </c>
      <c r="D1193" t="s">
        <v>54</v>
      </c>
      <c r="E1193" t="s">
        <v>331</v>
      </c>
      <c r="F1193" t="s">
        <v>48</v>
      </c>
      <c r="G1193" t="s">
        <v>335</v>
      </c>
    </row>
    <row r="1194" spans="1:7" x14ac:dyDescent="0.3">
      <c r="A1194">
        <v>24</v>
      </c>
      <c r="B1194" s="7">
        <v>43932</v>
      </c>
      <c r="C1194" t="s">
        <v>368</v>
      </c>
      <c r="D1194" t="s">
        <v>92</v>
      </c>
      <c r="E1194" t="s">
        <v>320</v>
      </c>
      <c r="F1194" t="s">
        <v>50</v>
      </c>
      <c r="G1194" t="s">
        <v>328</v>
      </c>
    </row>
    <row r="1195" spans="1:7" x14ac:dyDescent="0.3">
      <c r="A1195">
        <v>24</v>
      </c>
      <c r="B1195" s="7">
        <v>43932</v>
      </c>
      <c r="C1195" t="s">
        <v>359</v>
      </c>
      <c r="D1195" t="s">
        <v>160</v>
      </c>
      <c r="E1195" t="s">
        <v>332</v>
      </c>
      <c r="F1195" t="s">
        <v>98</v>
      </c>
      <c r="G1195" t="s">
        <v>344</v>
      </c>
    </row>
    <row r="1196" spans="1:7" x14ac:dyDescent="0.3">
      <c r="A1196">
        <v>24</v>
      </c>
      <c r="B1196" s="7">
        <v>43932</v>
      </c>
      <c r="C1196" t="s">
        <v>315</v>
      </c>
      <c r="D1196" t="s">
        <v>35</v>
      </c>
      <c r="E1196" t="s">
        <v>316</v>
      </c>
      <c r="F1196" t="s">
        <v>60</v>
      </c>
      <c r="G1196" t="s">
        <v>357</v>
      </c>
    </row>
    <row r="1197" spans="1:7" x14ac:dyDescent="0.3">
      <c r="A1197">
        <v>24</v>
      </c>
      <c r="B1197" s="7">
        <v>43932</v>
      </c>
      <c r="C1197" t="s">
        <v>362</v>
      </c>
      <c r="D1197" t="s">
        <v>90</v>
      </c>
      <c r="E1197" t="s">
        <v>350</v>
      </c>
      <c r="F1197" t="s">
        <v>124</v>
      </c>
      <c r="G1197" t="s">
        <v>347</v>
      </c>
    </row>
    <row r="1198" spans="1:7" x14ac:dyDescent="0.3">
      <c r="A1198">
        <v>24</v>
      </c>
      <c r="B1198" s="7">
        <v>43932</v>
      </c>
      <c r="C1198" t="s">
        <v>345</v>
      </c>
      <c r="D1198" t="s">
        <v>72</v>
      </c>
      <c r="E1198" t="s">
        <v>346</v>
      </c>
      <c r="F1198" t="s">
        <v>84</v>
      </c>
      <c r="G1198" t="s">
        <v>343</v>
      </c>
    </row>
    <row r="1199" spans="1:7" x14ac:dyDescent="0.3">
      <c r="A1199">
        <v>24</v>
      </c>
      <c r="B1199" s="7">
        <v>43933</v>
      </c>
      <c r="C1199" t="s">
        <v>339</v>
      </c>
      <c r="D1199" t="s">
        <v>118</v>
      </c>
      <c r="E1199" t="s">
        <v>340</v>
      </c>
      <c r="F1199" t="s">
        <v>33</v>
      </c>
      <c r="G1199" t="s">
        <v>354</v>
      </c>
    </row>
    <row r="1200" spans="1:7" x14ac:dyDescent="0.3">
      <c r="A1200">
        <v>24</v>
      </c>
      <c r="B1200" s="7">
        <v>43933</v>
      </c>
      <c r="C1200" t="s">
        <v>312</v>
      </c>
      <c r="D1200" t="s">
        <v>64</v>
      </c>
      <c r="E1200" t="s">
        <v>313</v>
      </c>
      <c r="F1200" t="s">
        <v>111</v>
      </c>
      <c r="G1200" t="s">
        <v>341</v>
      </c>
    </row>
    <row r="1201" spans="1:7" x14ac:dyDescent="0.3">
      <c r="A1201">
        <v>24</v>
      </c>
      <c r="B1201" s="7">
        <v>43933</v>
      </c>
      <c r="C1201" t="s">
        <v>364</v>
      </c>
      <c r="D1201" t="s">
        <v>74</v>
      </c>
      <c r="E1201" t="s">
        <v>355</v>
      </c>
      <c r="F1201" t="s">
        <v>52</v>
      </c>
      <c r="G1201" t="s">
        <v>352</v>
      </c>
    </row>
    <row r="1202" spans="1:7" x14ac:dyDescent="0.3">
      <c r="A1202">
        <v>24</v>
      </c>
      <c r="B1202" s="7">
        <v>43933</v>
      </c>
      <c r="C1202" t="s">
        <v>315</v>
      </c>
      <c r="D1202" t="s">
        <v>42</v>
      </c>
      <c r="E1202" t="s">
        <v>317</v>
      </c>
      <c r="F1202" t="s">
        <v>44</v>
      </c>
      <c r="G1202" t="s">
        <v>329</v>
      </c>
    </row>
    <row r="1203" spans="1:7" x14ac:dyDescent="0.3">
      <c r="A1203">
        <v>24</v>
      </c>
      <c r="B1203" s="7">
        <v>43934</v>
      </c>
      <c r="C1203" t="s">
        <v>318</v>
      </c>
      <c r="D1203" t="s">
        <v>100</v>
      </c>
      <c r="E1203" t="s">
        <v>319</v>
      </c>
      <c r="F1203" t="s">
        <v>54</v>
      </c>
      <c r="G1203" t="s">
        <v>331</v>
      </c>
    </row>
    <row r="1204" spans="1:7" x14ac:dyDescent="0.3">
      <c r="A1204">
        <v>24</v>
      </c>
      <c r="B1204" s="7">
        <v>43934</v>
      </c>
      <c r="C1204" t="s">
        <v>367</v>
      </c>
      <c r="D1204" t="s">
        <v>68</v>
      </c>
      <c r="E1204" t="s">
        <v>326</v>
      </c>
      <c r="F1204" t="s">
        <v>50</v>
      </c>
      <c r="G1204" t="s">
        <v>328</v>
      </c>
    </row>
    <row r="1205" spans="1:7" x14ac:dyDescent="0.3">
      <c r="A1205">
        <v>24</v>
      </c>
      <c r="B1205" s="7">
        <v>43934</v>
      </c>
      <c r="C1205" t="s">
        <v>351</v>
      </c>
      <c r="D1205" t="s">
        <v>56</v>
      </c>
      <c r="E1205" t="s">
        <v>323</v>
      </c>
      <c r="F1205" t="s">
        <v>48</v>
      </c>
      <c r="G1205" t="s">
        <v>335</v>
      </c>
    </row>
    <row r="1206" spans="1:7" x14ac:dyDescent="0.3">
      <c r="A1206">
        <v>24</v>
      </c>
      <c r="B1206" s="7">
        <v>43934</v>
      </c>
      <c r="C1206" t="s">
        <v>321</v>
      </c>
      <c r="D1206" t="s">
        <v>78</v>
      </c>
      <c r="E1206" t="s">
        <v>322</v>
      </c>
      <c r="F1206" t="s">
        <v>118</v>
      </c>
      <c r="G1206" t="s">
        <v>340</v>
      </c>
    </row>
    <row r="1207" spans="1:7" x14ac:dyDescent="0.3">
      <c r="A1207">
        <v>24</v>
      </c>
      <c r="B1207" s="7">
        <v>43934</v>
      </c>
      <c r="C1207" t="s">
        <v>368</v>
      </c>
      <c r="D1207" t="s">
        <v>92</v>
      </c>
      <c r="E1207" t="s">
        <v>320</v>
      </c>
      <c r="F1207" t="s">
        <v>81</v>
      </c>
      <c r="G1207" t="s">
        <v>325</v>
      </c>
    </row>
    <row r="1208" spans="1:7" x14ac:dyDescent="0.3">
      <c r="A1208">
        <v>24</v>
      </c>
      <c r="B1208" s="7">
        <v>43934</v>
      </c>
      <c r="C1208" t="s">
        <v>353</v>
      </c>
      <c r="D1208" t="s">
        <v>33</v>
      </c>
      <c r="E1208" t="s">
        <v>354</v>
      </c>
      <c r="F1208" t="s">
        <v>72</v>
      </c>
      <c r="G1208" t="s">
        <v>346</v>
      </c>
    </row>
    <row r="1209" spans="1:7" x14ac:dyDescent="0.3">
      <c r="A1209">
        <v>24</v>
      </c>
      <c r="B1209" s="7">
        <v>43934</v>
      </c>
      <c r="C1209" t="s">
        <v>359</v>
      </c>
      <c r="D1209" t="s">
        <v>160</v>
      </c>
      <c r="E1209" t="s">
        <v>332</v>
      </c>
      <c r="F1209" t="s">
        <v>58</v>
      </c>
      <c r="G1209" t="s">
        <v>334</v>
      </c>
    </row>
    <row r="1210" spans="1:7" x14ac:dyDescent="0.3">
      <c r="A1210">
        <v>24</v>
      </c>
      <c r="B1210" s="7">
        <v>43934</v>
      </c>
      <c r="C1210" t="s">
        <v>360</v>
      </c>
      <c r="D1210" t="s">
        <v>76</v>
      </c>
      <c r="E1210" t="s">
        <v>314</v>
      </c>
      <c r="F1210" t="s">
        <v>66</v>
      </c>
      <c r="G1210" t="s">
        <v>338</v>
      </c>
    </row>
    <row r="1211" spans="1:7" x14ac:dyDescent="0.3">
      <c r="A1211">
        <v>24</v>
      </c>
      <c r="B1211" s="7">
        <v>43934</v>
      </c>
      <c r="C1211" t="s">
        <v>361</v>
      </c>
      <c r="D1211" t="s">
        <v>98</v>
      </c>
      <c r="E1211" t="s">
        <v>344</v>
      </c>
      <c r="F1211" t="s">
        <v>84</v>
      </c>
      <c r="G1211" t="s">
        <v>343</v>
      </c>
    </row>
    <row r="1212" spans="1:7" x14ac:dyDescent="0.3">
      <c r="A1212">
        <v>24</v>
      </c>
      <c r="B1212" s="7">
        <v>43934</v>
      </c>
      <c r="C1212" t="s">
        <v>362</v>
      </c>
      <c r="D1212" t="s">
        <v>90</v>
      </c>
      <c r="E1212" t="s">
        <v>350</v>
      </c>
      <c r="F1212" t="s">
        <v>39</v>
      </c>
      <c r="G1212" t="s">
        <v>337</v>
      </c>
    </row>
    <row r="1213" spans="1:7" x14ac:dyDescent="0.3">
      <c r="A1213">
        <v>24</v>
      </c>
      <c r="B1213" s="7">
        <v>43934</v>
      </c>
      <c r="C1213" t="s">
        <v>356</v>
      </c>
      <c r="D1213" t="s">
        <v>60</v>
      </c>
      <c r="E1213" t="s">
        <v>357</v>
      </c>
      <c r="F1213" t="s">
        <v>37</v>
      </c>
      <c r="G1213" t="s">
        <v>349</v>
      </c>
    </row>
    <row r="1214" spans="1:7" x14ac:dyDescent="0.3">
      <c r="A1214">
        <v>24</v>
      </c>
      <c r="B1214" s="7">
        <v>43934</v>
      </c>
      <c r="C1214" t="s">
        <v>315</v>
      </c>
      <c r="D1214" t="s">
        <v>35</v>
      </c>
      <c r="E1214" t="s">
        <v>316</v>
      </c>
      <c r="F1214" t="s">
        <v>44</v>
      </c>
      <c r="G1214" t="s">
        <v>329</v>
      </c>
    </row>
    <row r="1215" spans="1:7" x14ac:dyDescent="0.3">
      <c r="A1215">
        <v>24</v>
      </c>
      <c r="B1215" s="7">
        <v>43935</v>
      </c>
      <c r="C1215" t="s">
        <v>330</v>
      </c>
      <c r="D1215" t="s">
        <v>54</v>
      </c>
      <c r="E1215" t="s">
        <v>331</v>
      </c>
      <c r="F1215" t="s">
        <v>64</v>
      </c>
      <c r="G1215" t="s">
        <v>313</v>
      </c>
    </row>
    <row r="1216" spans="1:7" x14ac:dyDescent="0.3">
      <c r="A1216">
        <v>24</v>
      </c>
      <c r="B1216" s="7">
        <v>43935</v>
      </c>
      <c r="C1216" t="s">
        <v>366</v>
      </c>
      <c r="D1216" t="s">
        <v>111</v>
      </c>
      <c r="E1216" t="s">
        <v>341</v>
      </c>
      <c r="F1216" t="s">
        <v>56</v>
      </c>
      <c r="G1216" t="s">
        <v>323</v>
      </c>
    </row>
    <row r="1217" spans="1:7" x14ac:dyDescent="0.3">
      <c r="A1217">
        <v>24</v>
      </c>
      <c r="B1217" s="7">
        <v>43935</v>
      </c>
      <c r="C1217" t="s">
        <v>342</v>
      </c>
      <c r="D1217" t="s">
        <v>84</v>
      </c>
      <c r="E1217" t="s">
        <v>343</v>
      </c>
      <c r="F1217" t="s">
        <v>90</v>
      </c>
      <c r="G1217" t="s">
        <v>350</v>
      </c>
    </row>
    <row r="1218" spans="1:7" x14ac:dyDescent="0.3">
      <c r="A1218">
        <v>24</v>
      </c>
      <c r="B1218" s="7">
        <v>43935</v>
      </c>
      <c r="C1218" t="s">
        <v>315</v>
      </c>
      <c r="D1218" t="s">
        <v>42</v>
      </c>
      <c r="E1218" t="s">
        <v>317</v>
      </c>
      <c r="F1218" t="s">
        <v>124</v>
      </c>
      <c r="G1218" t="s">
        <v>347</v>
      </c>
    </row>
    <row r="1219" spans="1:7" x14ac:dyDescent="0.3">
      <c r="A1219">
        <v>24</v>
      </c>
      <c r="B1219" s="7">
        <v>43936</v>
      </c>
      <c r="C1219" t="s">
        <v>365</v>
      </c>
      <c r="D1219" t="s">
        <v>52</v>
      </c>
      <c r="E1219" t="s">
        <v>352</v>
      </c>
      <c r="F1219" t="s">
        <v>68</v>
      </c>
      <c r="G1219" t="s">
        <v>326</v>
      </c>
    </row>
    <row r="1220" spans="1:7" x14ac:dyDescent="0.3">
      <c r="A1220">
        <v>24</v>
      </c>
      <c r="B1220" s="7">
        <v>43936</v>
      </c>
      <c r="C1220" t="s">
        <v>358</v>
      </c>
      <c r="D1220" t="s">
        <v>48</v>
      </c>
      <c r="E1220" t="s">
        <v>335</v>
      </c>
      <c r="F1220" t="s">
        <v>92</v>
      </c>
      <c r="G1220" t="s">
        <v>320</v>
      </c>
    </row>
    <row r="1221" spans="1:7" x14ac:dyDescent="0.3">
      <c r="A1221">
        <v>24</v>
      </c>
      <c r="B1221" s="7">
        <v>43936</v>
      </c>
      <c r="C1221" t="s">
        <v>327</v>
      </c>
      <c r="D1221" t="s">
        <v>50</v>
      </c>
      <c r="E1221" t="s">
        <v>328</v>
      </c>
      <c r="F1221" t="s">
        <v>74</v>
      </c>
      <c r="G1221" t="s">
        <v>355</v>
      </c>
    </row>
    <row r="1222" spans="1:7" x14ac:dyDescent="0.3">
      <c r="A1222">
        <v>24</v>
      </c>
      <c r="B1222" s="7">
        <v>43936</v>
      </c>
      <c r="C1222" t="s">
        <v>324</v>
      </c>
      <c r="D1222" t="s">
        <v>81</v>
      </c>
      <c r="E1222" t="s">
        <v>325</v>
      </c>
      <c r="F1222" t="s">
        <v>64</v>
      </c>
      <c r="G1222" t="s">
        <v>313</v>
      </c>
    </row>
    <row r="1223" spans="1:7" x14ac:dyDescent="0.3">
      <c r="A1223">
        <v>24</v>
      </c>
      <c r="B1223" s="7">
        <v>43936</v>
      </c>
      <c r="C1223" t="s">
        <v>333</v>
      </c>
      <c r="D1223" t="s">
        <v>58</v>
      </c>
      <c r="E1223" t="s">
        <v>334</v>
      </c>
      <c r="F1223" t="s">
        <v>100</v>
      </c>
      <c r="G1223" t="s">
        <v>319</v>
      </c>
    </row>
    <row r="1224" spans="1:7" x14ac:dyDescent="0.3">
      <c r="A1224">
        <v>24</v>
      </c>
      <c r="B1224" s="7">
        <v>43936</v>
      </c>
      <c r="C1224" t="s">
        <v>370</v>
      </c>
      <c r="D1224" t="s">
        <v>66</v>
      </c>
      <c r="E1224" t="s">
        <v>338</v>
      </c>
      <c r="F1224" t="s">
        <v>78</v>
      </c>
      <c r="G1224" t="s">
        <v>322</v>
      </c>
    </row>
    <row r="1225" spans="1:7" x14ac:dyDescent="0.3">
      <c r="A1225">
        <v>24</v>
      </c>
      <c r="B1225" s="7">
        <v>43936</v>
      </c>
      <c r="C1225" t="s">
        <v>336</v>
      </c>
      <c r="D1225" t="s">
        <v>39</v>
      </c>
      <c r="E1225" t="s">
        <v>337</v>
      </c>
      <c r="F1225" t="s">
        <v>98</v>
      </c>
      <c r="G1225" t="s">
        <v>344</v>
      </c>
    </row>
    <row r="1226" spans="1:7" x14ac:dyDescent="0.3">
      <c r="A1226">
        <v>24</v>
      </c>
      <c r="B1226" s="7">
        <v>43936</v>
      </c>
      <c r="C1226" t="s">
        <v>353</v>
      </c>
      <c r="D1226" t="s">
        <v>33</v>
      </c>
      <c r="E1226" t="s">
        <v>354</v>
      </c>
      <c r="F1226" t="s">
        <v>160</v>
      </c>
      <c r="G1226" t="s">
        <v>332</v>
      </c>
    </row>
    <row r="1227" spans="1:7" x14ac:dyDescent="0.3">
      <c r="A1227">
        <v>24</v>
      </c>
      <c r="B1227" s="7">
        <v>43936</v>
      </c>
      <c r="C1227" t="s">
        <v>369</v>
      </c>
      <c r="D1227" t="s">
        <v>44</v>
      </c>
      <c r="E1227" t="s">
        <v>329</v>
      </c>
      <c r="F1227" t="s">
        <v>111</v>
      </c>
      <c r="G1227" t="s">
        <v>341</v>
      </c>
    </row>
    <row r="1228" spans="1:7" x14ac:dyDescent="0.3">
      <c r="A1228">
        <v>24</v>
      </c>
      <c r="B1228" s="7">
        <v>43936</v>
      </c>
      <c r="C1228" t="s">
        <v>339</v>
      </c>
      <c r="D1228" t="s">
        <v>118</v>
      </c>
      <c r="E1228" t="s">
        <v>340</v>
      </c>
      <c r="F1228" t="s">
        <v>76</v>
      </c>
      <c r="G1228" t="s">
        <v>314</v>
      </c>
    </row>
    <row r="1229" spans="1:7" x14ac:dyDescent="0.3">
      <c r="A1229">
        <v>24</v>
      </c>
      <c r="B1229" s="7">
        <v>43936</v>
      </c>
      <c r="C1229" t="s">
        <v>345</v>
      </c>
      <c r="D1229" t="s">
        <v>72</v>
      </c>
      <c r="E1229" t="s">
        <v>346</v>
      </c>
      <c r="F1229" t="s">
        <v>42</v>
      </c>
      <c r="G1229" t="s">
        <v>317</v>
      </c>
    </row>
    <row r="1230" spans="1:7" x14ac:dyDescent="0.3">
      <c r="A1230">
        <v>24</v>
      </c>
      <c r="B1230" s="7">
        <v>43936</v>
      </c>
      <c r="C1230" t="s">
        <v>348</v>
      </c>
      <c r="D1230" t="s">
        <v>37</v>
      </c>
      <c r="E1230" t="s">
        <v>349</v>
      </c>
      <c r="F1230" t="s">
        <v>35</v>
      </c>
      <c r="G1230" t="s">
        <v>316</v>
      </c>
    </row>
    <row r="1231" spans="1:7" x14ac:dyDescent="0.3">
      <c r="A1231">
        <v>24</v>
      </c>
      <c r="B1231" s="7">
        <v>43936</v>
      </c>
      <c r="C1231" t="s">
        <v>363</v>
      </c>
      <c r="D1231" t="s">
        <v>124</v>
      </c>
      <c r="E1231" t="s">
        <v>347</v>
      </c>
      <c r="F1231" t="s">
        <v>60</v>
      </c>
      <c r="G1231" t="s">
        <v>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442"/>
  <sheetViews>
    <sheetView workbookViewId="0">
      <selection activeCell="I11" sqref="I11:I207"/>
    </sheetView>
  </sheetViews>
  <sheetFormatPr defaultColWidth="8.77734375" defaultRowHeight="14.4" x14ac:dyDescent="0.3"/>
  <cols>
    <col min="1" max="1" width="6.77734375" bestFit="1" customWidth="1"/>
    <col min="2" max="2" width="5.44140625" bestFit="1" customWidth="1"/>
    <col min="3" max="3" width="7.109375" bestFit="1" customWidth="1"/>
    <col min="4" max="4" width="8.6640625" bestFit="1" customWidth="1"/>
    <col min="5" max="5" width="4.44140625" bestFit="1" customWidth="1"/>
    <col min="6" max="6" width="6.33203125" bestFit="1" customWidth="1"/>
    <col min="7" max="7" width="6.44140625" bestFit="1" customWidth="1"/>
    <col min="8" max="8" width="6.109375" bestFit="1" customWidth="1"/>
    <col min="9" max="9" width="21.109375" bestFit="1" customWidth="1"/>
    <col min="10" max="10" width="4.21875" customWidth="1"/>
    <col min="11" max="11" width="5.6640625" bestFit="1" customWidth="1"/>
    <col min="12" max="12" width="4.33203125" bestFit="1" customWidth="1"/>
    <col min="13" max="13" width="4.44140625" bestFit="1" customWidth="1"/>
    <col min="14" max="14" width="3" bestFit="1" customWidth="1"/>
    <col min="15" max="16" width="5.44140625" bestFit="1" customWidth="1"/>
    <col min="17" max="17" width="4.44140625" bestFit="1" customWidth="1"/>
    <col min="18" max="19" width="5.44140625" bestFit="1" customWidth="1"/>
    <col min="20" max="22" width="4.44140625" bestFit="1" customWidth="1"/>
    <col min="23" max="23" width="5.44140625" bestFit="1" customWidth="1"/>
    <col min="24" max="24" width="4.44140625" bestFit="1" customWidth="1"/>
    <col min="25" max="25" width="5.44140625" bestFit="1" customWidth="1"/>
    <col min="26" max="26" width="4.44140625" bestFit="1" customWidth="1"/>
    <col min="27" max="32" width="5.109375" bestFit="1" customWidth="1"/>
    <col min="33" max="33" width="5.6640625" bestFit="1" customWidth="1"/>
    <col min="34" max="35" width="5.109375" bestFit="1" customWidth="1"/>
  </cols>
  <sheetData>
    <row r="1" spans="1:35" x14ac:dyDescent="0.3">
      <c r="A1" s="1" t="s">
        <v>0</v>
      </c>
      <c r="B1" s="1" t="s">
        <v>1</v>
      </c>
      <c r="C1" s="1" t="s">
        <v>270</v>
      </c>
      <c r="D1" s="1" t="s">
        <v>271</v>
      </c>
      <c r="E1" s="1" t="s">
        <v>272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273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spans="1:35" hidden="1" x14ac:dyDescent="0.3">
      <c r="A2">
        <v>1</v>
      </c>
      <c r="B2">
        <v>1</v>
      </c>
      <c r="C2" s="26">
        <v>3.4</v>
      </c>
      <c r="D2" s="26">
        <v>4</v>
      </c>
      <c r="E2" s="26">
        <v>100</v>
      </c>
      <c r="F2">
        <v>1.8265275654930535</v>
      </c>
      <c r="G2">
        <v>0.81847157625055311</v>
      </c>
      <c r="H2">
        <v>1.0080559892425005</v>
      </c>
      <c r="I2" t="s">
        <v>31</v>
      </c>
      <c r="J2" t="s">
        <v>32</v>
      </c>
      <c r="K2" t="s">
        <v>33</v>
      </c>
      <c r="L2" t="s">
        <v>274</v>
      </c>
      <c r="M2" s="27">
        <v>30.2</v>
      </c>
      <c r="N2" s="28">
        <v>13</v>
      </c>
      <c r="O2">
        <v>36.937179487179485</v>
      </c>
      <c r="P2">
        <v>39.46153846153846</v>
      </c>
      <c r="Q2">
        <v>4.8461538461538458</v>
      </c>
      <c r="R2">
        <v>5.615384615384615</v>
      </c>
      <c r="S2">
        <v>7.7692307692307692</v>
      </c>
      <c r="T2">
        <v>1.6153846153846154</v>
      </c>
      <c r="U2">
        <v>0.53846153846153844</v>
      </c>
      <c r="V2">
        <v>0.41666666666666669</v>
      </c>
      <c r="W2">
        <v>25.846153846153847</v>
      </c>
      <c r="X2">
        <v>0.88082901554404147</v>
      </c>
      <c r="Y2">
        <v>14.846153846153847</v>
      </c>
      <c r="Z2">
        <v>5.4615384615384617</v>
      </c>
      <c r="AA2">
        <v>3.8428686868983655</v>
      </c>
      <c r="AB2">
        <v>3.1719434202446686</v>
      </c>
      <c r="AC2">
        <v>-0.12737907942583834</v>
      </c>
      <c r="AD2">
        <v>2.0394040870182772</v>
      </c>
      <c r="AE2">
        <v>1.3501710631793837</v>
      </c>
      <c r="AF2">
        <v>-0.29205298326833717</v>
      </c>
      <c r="AG2">
        <v>-1.9895892202705416</v>
      </c>
      <c r="AH2">
        <v>2.8007377638048561</v>
      </c>
      <c r="AI2">
        <v>-3.4298595519258552</v>
      </c>
    </row>
    <row r="3" spans="1:35" hidden="1" x14ac:dyDescent="0.3">
      <c r="A3">
        <v>1</v>
      </c>
      <c r="B3">
        <v>2</v>
      </c>
      <c r="C3" s="26">
        <v>16</v>
      </c>
      <c r="D3" s="26">
        <v>17</v>
      </c>
      <c r="E3" s="26">
        <v>100</v>
      </c>
      <c r="F3">
        <v>1.5540636179814586</v>
      </c>
      <c r="G3">
        <v>1.2665529488175455</v>
      </c>
      <c r="H3">
        <v>0.2875106691639131</v>
      </c>
      <c r="I3" t="s">
        <v>34</v>
      </c>
      <c r="J3" t="s">
        <v>32</v>
      </c>
      <c r="K3" t="s">
        <v>35</v>
      </c>
      <c r="L3" t="s">
        <v>275</v>
      </c>
      <c r="M3" s="27">
        <v>29.5</v>
      </c>
      <c r="N3" s="28">
        <v>2</v>
      </c>
      <c r="O3">
        <v>22.191666666666666</v>
      </c>
      <c r="P3">
        <v>35</v>
      </c>
      <c r="Q3">
        <v>4.5</v>
      </c>
      <c r="R3">
        <v>6.5</v>
      </c>
      <c r="S3">
        <v>3.5</v>
      </c>
      <c r="T3">
        <v>1</v>
      </c>
      <c r="U3">
        <v>0.5</v>
      </c>
      <c r="V3">
        <v>0.58823529411764708</v>
      </c>
      <c r="W3">
        <v>17</v>
      </c>
      <c r="X3">
        <v>1</v>
      </c>
      <c r="Y3">
        <v>10.5</v>
      </c>
      <c r="Z3">
        <v>4</v>
      </c>
      <c r="AA3">
        <v>3.1219726861897037</v>
      </c>
      <c r="AB3">
        <v>2.8400360986941968</v>
      </c>
      <c r="AC3">
        <v>0.1890215928698834</v>
      </c>
      <c r="AD3">
        <v>0.12148094195645025</v>
      </c>
      <c r="AE3">
        <v>9.0681727711352921E-3</v>
      </c>
      <c r="AF3">
        <v>-0.35174266100891938</v>
      </c>
      <c r="AG3">
        <v>2.5217377484123777</v>
      </c>
      <c r="AH3">
        <v>4.9486084943977593</v>
      </c>
      <c r="AI3">
        <v>-2.0012065349246768</v>
      </c>
    </row>
    <row r="4" spans="1:35" hidden="1" x14ac:dyDescent="0.3">
      <c r="A4">
        <v>1</v>
      </c>
      <c r="B4">
        <v>3</v>
      </c>
      <c r="C4" s="26">
        <v>8.6</v>
      </c>
      <c r="D4" s="26">
        <v>8</v>
      </c>
      <c r="E4" s="26">
        <v>100</v>
      </c>
      <c r="F4">
        <v>1.1571699303496261</v>
      </c>
      <c r="G4">
        <v>0.77202023258386987</v>
      </c>
      <c r="H4">
        <v>0.38514969776575625</v>
      </c>
      <c r="I4" t="s">
        <v>36</v>
      </c>
      <c r="J4" t="s">
        <v>32</v>
      </c>
      <c r="K4" t="s">
        <v>37</v>
      </c>
      <c r="L4" t="s">
        <v>274</v>
      </c>
      <c r="M4" s="27">
        <v>29.3</v>
      </c>
      <c r="N4" s="28">
        <v>13</v>
      </c>
      <c r="O4">
        <v>38.553846153846152</v>
      </c>
      <c r="P4">
        <v>29.846153846153847</v>
      </c>
      <c r="Q4">
        <v>3.4615384615384617</v>
      </c>
      <c r="R4">
        <v>4.8461538461538458</v>
      </c>
      <c r="S4">
        <v>6.8461538461538458</v>
      </c>
      <c r="T4">
        <v>1.2307692307692308</v>
      </c>
      <c r="U4">
        <v>0.61538461538461542</v>
      </c>
      <c r="V4">
        <v>0.4621212121212121</v>
      </c>
      <c r="W4">
        <v>20.307692307692307</v>
      </c>
      <c r="X4">
        <v>0.92523364485981308</v>
      </c>
      <c r="Y4">
        <v>8.2307692307692299</v>
      </c>
      <c r="Z4">
        <v>2.7692307692307692</v>
      </c>
      <c r="AA4">
        <v>2.2892135129572835</v>
      </c>
      <c r="AB4">
        <v>1.8443141340427804</v>
      </c>
      <c r="AC4">
        <v>-0.40251009881342231</v>
      </c>
      <c r="AD4">
        <v>1.6247180015995037</v>
      </c>
      <c r="AE4">
        <v>0.51198175667422852</v>
      </c>
      <c r="AF4">
        <v>-0.17267362778717266</v>
      </c>
      <c r="AG4">
        <v>-0.35387710911097497</v>
      </c>
      <c r="AH4">
        <v>2.4051458337741809</v>
      </c>
      <c r="AI4">
        <v>-0.79813031008157875</v>
      </c>
    </row>
    <row r="5" spans="1:35" hidden="1" x14ac:dyDescent="0.3">
      <c r="A5">
        <v>1</v>
      </c>
      <c r="B5">
        <v>4</v>
      </c>
      <c r="C5" s="26">
        <v>18.399999999999999</v>
      </c>
      <c r="D5" s="26">
        <v>20</v>
      </c>
      <c r="E5" s="26">
        <v>100</v>
      </c>
      <c r="F5">
        <v>1.1192516872306948</v>
      </c>
      <c r="G5">
        <v>0.57543911410247439</v>
      </c>
      <c r="H5">
        <v>0.5438125731282204</v>
      </c>
      <c r="I5" t="s">
        <v>38</v>
      </c>
      <c r="J5" t="s">
        <v>32</v>
      </c>
      <c r="K5" t="s">
        <v>39</v>
      </c>
      <c r="L5" t="s">
        <v>274</v>
      </c>
      <c r="M5" s="27">
        <v>20.7</v>
      </c>
      <c r="N5" s="28">
        <v>12</v>
      </c>
      <c r="O5">
        <v>34.945833333333333</v>
      </c>
      <c r="P5">
        <v>28.5</v>
      </c>
      <c r="Q5">
        <v>2.6666666666666665</v>
      </c>
      <c r="R5">
        <v>10.666666666666666</v>
      </c>
      <c r="S5">
        <v>9.0833333333333339</v>
      </c>
      <c r="T5">
        <v>1.3333333333333333</v>
      </c>
      <c r="U5">
        <v>0.16666666666666666</v>
      </c>
      <c r="V5">
        <v>0.47210300429184548</v>
      </c>
      <c r="W5">
        <v>19.416666666666668</v>
      </c>
      <c r="X5">
        <v>0.82568807339449546</v>
      </c>
      <c r="Y5">
        <v>9.0833333333333339</v>
      </c>
      <c r="Z5">
        <v>4.583333333333333</v>
      </c>
      <c r="AA5">
        <v>2.071701788605532</v>
      </c>
      <c r="AB5">
        <v>1.0821565808528071</v>
      </c>
      <c r="AC5">
        <v>1.6793146145526299</v>
      </c>
      <c r="AD5">
        <v>2.6297558058436148</v>
      </c>
      <c r="AE5">
        <v>0.73549890507560289</v>
      </c>
      <c r="AF5">
        <v>-0.86905320142729869</v>
      </c>
      <c r="AG5">
        <v>-8.4395246368324198E-2</v>
      </c>
      <c r="AH5">
        <v>0.50538731711197582</v>
      </c>
      <c r="AI5">
        <v>-2.5714145373242694</v>
      </c>
    </row>
    <row r="6" spans="1:35" hidden="1" x14ac:dyDescent="0.3">
      <c r="A6">
        <v>1</v>
      </c>
      <c r="B6">
        <v>5</v>
      </c>
      <c r="C6" s="26">
        <v>10.5</v>
      </c>
      <c r="D6" s="26">
        <v>13</v>
      </c>
      <c r="E6" s="26">
        <v>100</v>
      </c>
      <c r="F6">
        <v>1.1148755041549649</v>
      </c>
      <c r="G6">
        <v>0.52326119805002191</v>
      </c>
      <c r="H6">
        <v>0.59161430610494303</v>
      </c>
      <c r="I6" t="s">
        <v>40</v>
      </c>
      <c r="J6" t="s">
        <v>403</v>
      </c>
      <c r="K6" t="s">
        <v>35</v>
      </c>
      <c r="L6" t="s">
        <v>275</v>
      </c>
      <c r="M6" s="27">
        <v>28.4</v>
      </c>
      <c r="N6" s="28">
        <v>9</v>
      </c>
      <c r="O6">
        <v>32.459259259259255</v>
      </c>
      <c r="P6">
        <v>26.777777777777779</v>
      </c>
      <c r="Q6">
        <v>1.5555555555555556</v>
      </c>
      <c r="R6">
        <v>8.8888888888888893</v>
      </c>
      <c r="S6">
        <v>6</v>
      </c>
      <c r="T6">
        <v>2.1111111111111112</v>
      </c>
      <c r="U6">
        <v>1</v>
      </c>
      <c r="V6">
        <v>0.44041450777202074</v>
      </c>
      <c r="W6">
        <v>21.444444444444443</v>
      </c>
      <c r="X6">
        <v>0.85074626865671643</v>
      </c>
      <c r="Y6">
        <v>7.4444444444444446</v>
      </c>
      <c r="Z6">
        <v>4.1111111111111107</v>
      </c>
      <c r="AA6">
        <v>1.7934248841174183</v>
      </c>
      <c r="AB6">
        <v>1.6775054888328804E-2</v>
      </c>
      <c r="AC6">
        <v>1.0434562586346583</v>
      </c>
      <c r="AD6">
        <v>1.2445890899656282</v>
      </c>
      <c r="AE6">
        <v>2.4305039471193619</v>
      </c>
      <c r="AF6">
        <v>0.42422314961864949</v>
      </c>
      <c r="AG6">
        <v>-0.98496016363376793</v>
      </c>
      <c r="AH6">
        <v>0.85115614474070944</v>
      </c>
      <c r="AI6">
        <v>-2.1098175830007895</v>
      </c>
    </row>
    <row r="7" spans="1:35" hidden="1" x14ac:dyDescent="0.3">
      <c r="A7">
        <v>1</v>
      </c>
      <c r="B7">
        <v>6</v>
      </c>
      <c r="C7" s="26">
        <v>4.2</v>
      </c>
      <c r="D7" s="26">
        <v>2</v>
      </c>
      <c r="E7" s="26">
        <v>100</v>
      </c>
      <c r="F7">
        <v>1.0856258549333566</v>
      </c>
      <c r="G7">
        <v>0.85276045418324897</v>
      </c>
      <c r="H7">
        <v>0.23286540075010764</v>
      </c>
      <c r="I7" t="s">
        <v>43</v>
      </c>
      <c r="J7" t="s">
        <v>32</v>
      </c>
      <c r="K7" t="s">
        <v>44</v>
      </c>
      <c r="L7" t="s">
        <v>45</v>
      </c>
      <c r="M7" s="27">
        <v>24</v>
      </c>
      <c r="N7" s="28">
        <v>11</v>
      </c>
      <c r="O7">
        <v>32.74848484848485</v>
      </c>
      <c r="P7">
        <v>26.818181818181817</v>
      </c>
      <c r="Q7">
        <v>3.6363636363636362</v>
      </c>
      <c r="R7">
        <v>12.090909090909092</v>
      </c>
      <c r="S7">
        <v>3.7272727272727271</v>
      </c>
      <c r="T7">
        <v>1.3636363636363635</v>
      </c>
      <c r="U7">
        <v>1.5454545454545454</v>
      </c>
      <c r="V7">
        <v>0.515625</v>
      </c>
      <c r="W7">
        <v>17.454545454545453</v>
      </c>
      <c r="X7">
        <v>0.76</v>
      </c>
      <c r="Y7">
        <v>6.8181818181818183</v>
      </c>
      <c r="Z7">
        <v>2.8181818181818183</v>
      </c>
      <c r="AA7">
        <v>1.7999533745452916</v>
      </c>
      <c r="AB7">
        <v>2.011944094421807</v>
      </c>
      <c r="AC7">
        <v>2.1887238656005512</v>
      </c>
      <c r="AD7">
        <v>0.22358168268455725</v>
      </c>
      <c r="AE7">
        <v>0.80153806255782722</v>
      </c>
      <c r="AF7">
        <v>1.2707313066669064</v>
      </c>
      <c r="AG7">
        <v>0.92144303577631193</v>
      </c>
      <c r="AH7">
        <v>-0.69709140194344543</v>
      </c>
      <c r="AI7">
        <v>-0.84597993266056581</v>
      </c>
    </row>
    <row r="8" spans="1:35" hidden="1" x14ac:dyDescent="0.3">
      <c r="A8">
        <v>1</v>
      </c>
      <c r="B8">
        <v>7</v>
      </c>
      <c r="C8" s="26">
        <v>1.6</v>
      </c>
      <c r="D8" s="26">
        <v>1</v>
      </c>
      <c r="E8" s="26">
        <v>100</v>
      </c>
      <c r="F8">
        <v>1.0228001400705193</v>
      </c>
      <c r="G8">
        <v>0.67052327521559774</v>
      </c>
      <c r="H8">
        <v>0.3522768648549216</v>
      </c>
      <c r="I8" t="s">
        <v>41</v>
      </c>
      <c r="J8" t="s">
        <v>32</v>
      </c>
      <c r="K8" t="s">
        <v>42</v>
      </c>
      <c r="L8" t="s">
        <v>275</v>
      </c>
      <c r="M8" s="27">
        <v>26.7</v>
      </c>
      <c r="N8" s="28">
        <v>12</v>
      </c>
      <c r="O8">
        <v>34.725000000000001</v>
      </c>
      <c r="P8">
        <v>24.5</v>
      </c>
      <c r="Q8">
        <v>0.66666666666666663</v>
      </c>
      <c r="R8">
        <v>9.1666666666666661</v>
      </c>
      <c r="S8">
        <v>3.3333333333333335</v>
      </c>
      <c r="T8">
        <v>1.1666666666666667</v>
      </c>
      <c r="U8">
        <v>3.1666666666666665</v>
      </c>
      <c r="V8">
        <v>0.47465437788018433</v>
      </c>
      <c r="W8">
        <v>18.083333333333332</v>
      </c>
      <c r="X8">
        <v>0.86956521739130432</v>
      </c>
      <c r="Y8">
        <v>7.666666666666667</v>
      </c>
      <c r="Z8">
        <v>3.0833333333333335</v>
      </c>
      <c r="AA8">
        <v>1.4253812362460418</v>
      </c>
      <c r="AB8">
        <v>-0.83553016588325402</v>
      </c>
      <c r="AC8">
        <v>1.142809126746841</v>
      </c>
      <c r="AD8">
        <v>4.6607065422505117E-2</v>
      </c>
      <c r="AE8">
        <v>0.37228353892336935</v>
      </c>
      <c r="AF8">
        <v>3.7867416623381143</v>
      </c>
      <c r="AG8">
        <v>-1.9726115256511075E-2</v>
      </c>
      <c r="AH8">
        <v>1.2213085167000184</v>
      </c>
      <c r="AI8">
        <v>-1.1051653882967445</v>
      </c>
    </row>
    <row r="9" spans="1:35" hidden="1" x14ac:dyDescent="0.3">
      <c r="A9">
        <v>1</v>
      </c>
      <c r="B9">
        <v>8</v>
      </c>
      <c r="C9" s="26">
        <v>11.9</v>
      </c>
      <c r="D9" s="26">
        <v>11</v>
      </c>
      <c r="E9" s="26">
        <v>100</v>
      </c>
      <c r="F9">
        <v>0.94367224775549174</v>
      </c>
      <c r="G9">
        <v>0.58613366185828708</v>
      </c>
      <c r="H9">
        <v>0.35753858589720466</v>
      </c>
      <c r="I9" t="s">
        <v>46</v>
      </c>
      <c r="J9" t="s">
        <v>47</v>
      </c>
      <c r="K9" t="s">
        <v>48</v>
      </c>
      <c r="L9" t="s">
        <v>274</v>
      </c>
      <c r="M9" s="27">
        <v>27.7</v>
      </c>
      <c r="N9" s="28">
        <v>11</v>
      </c>
      <c r="O9">
        <v>33.812121212121212</v>
      </c>
      <c r="P9">
        <v>28.545454545454547</v>
      </c>
      <c r="Q9">
        <v>2.8181818181818183</v>
      </c>
      <c r="R9">
        <v>5.3636363636363633</v>
      </c>
      <c r="S9">
        <v>7.1818181818181817</v>
      </c>
      <c r="T9">
        <v>1.0909090909090908</v>
      </c>
      <c r="U9">
        <v>0.54545454545454541</v>
      </c>
      <c r="V9">
        <v>0.44444444444444442</v>
      </c>
      <c r="W9">
        <v>22.90909090909091</v>
      </c>
      <c r="X9">
        <v>0.93650793650793651</v>
      </c>
      <c r="Y9">
        <v>5.7272727272727275</v>
      </c>
      <c r="Z9">
        <v>2.3636363636363638</v>
      </c>
      <c r="AA9">
        <v>2.0790463403368902</v>
      </c>
      <c r="AB9">
        <v>1.2274358798479637</v>
      </c>
      <c r="AC9">
        <v>-0.21742195849813856</v>
      </c>
      <c r="AD9">
        <v>1.775512941751785</v>
      </c>
      <c r="AE9">
        <v>0.20718564521780816</v>
      </c>
      <c r="AF9">
        <v>-0.28120031458823136</v>
      </c>
      <c r="AG9">
        <v>-0.92884076885102751</v>
      </c>
      <c r="AH9">
        <v>1.8151472002203652</v>
      </c>
      <c r="AI9">
        <v>-0.40166200871283092</v>
      </c>
    </row>
    <row r="10" spans="1:35" hidden="1" x14ac:dyDescent="0.3">
      <c r="A10">
        <v>1</v>
      </c>
      <c r="B10">
        <v>9</v>
      </c>
      <c r="C10" s="26">
        <v>19.399999999999999</v>
      </c>
      <c r="D10" s="26">
        <v>16</v>
      </c>
      <c r="E10" s="26">
        <v>100</v>
      </c>
      <c r="F10">
        <v>0.81128949658165439</v>
      </c>
      <c r="G10">
        <v>0.20909661835960605</v>
      </c>
      <c r="H10">
        <v>0.60219287822204837</v>
      </c>
      <c r="I10" t="s">
        <v>51</v>
      </c>
      <c r="J10" t="s">
        <v>32</v>
      </c>
      <c r="K10" t="s">
        <v>52</v>
      </c>
      <c r="L10" t="s">
        <v>274</v>
      </c>
      <c r="M10" s="27">
        <v>21.2</v>
      </c>
      <c r="N10" s="28">
        <v>12</v>
      </c>
      <c r="O10">
        <v>33.776388888888889</v>
      </c>
      <c r="P10">
        <v>27</v>
      </c>
      <c r="Q10">
        <v>3.1666666666666665</v>
      </c>
      <c r="R10">
        <v>4</v>
      </c>
      <c r="S10">
        <v>8.6666666666666661</v>
      </c>
      <c r="T10">
        <v>1.5833333333333333</v>
      </c>
      <c r="U10">
        <v>8.3333333333333329E-2</v>
      </c>
      <c r="V10">
        <v>0.44680851063829785</v>
      </c>
      <c r="W10">
        <v>19.583333333333332</v>
      </c>
      <c r="X10">
        <v>0.81720430107526887</v>
      </c>
      <c r="Y10">
        <v>7.75</v>
      </c>
      <c r="Z10">
        <v>5.083333333333333</v>
      </c>
      <c r="AA10">
        <v>1.8293315814707232</v>
      </c>
      <c r="AB10">
        <v>1.5615782675368224</v>
      </c>
      <c r="AC10">
        <v>-0.70515422013976459</v>
      </c>
      <c r="AD10">
        <v>2.4425711145087514</v>
      </c>
      <c r="AE10">
        <v>1.2803219543039539</v>
      </c>
      <c r="AF10">
        <v>-0.99838083653189336</v>
      </c>
      <c r="AG10">
        <v>-0.73699265716834794</v>
      </c>
      <c r="AH10">
        <v>0.26875861492298725</v>
      </c>
      <c r="AI10">
        <v>-3.0601642536667781</v>
      </c>
    </row>
    <row r="11" spans="1:35" x14ac:dyDescent="0.3">
      <c r="A11">
        <v>1</v>
      </c>
      <c r="B11">
        <v>10</v>
      </c>
      <c r="C11" s="26">
        <v>15.3</v>
      </c>
      <c r="D11" s="26">
        <v>12</v>
      </c>
      <c r="E11" s="26">
        <v>100</v>
      </c>
      <c r="F11">
        <v>0.78583481851494874</v>
      </c>
      <c r="G11">
        <v>0.50128074614956686</v>
      </c>
      <c r="H11">
        <v>0.28455407236538188</v>
      </c>
      <c r="I11" t="s">
        <v>53</v>
      </c>
      <c r="J11" t="s">
        <v>32</v>
      </c>
      <c r="K11" t="s">
        <v>54</v>
      </c>
      <c r="L11" t="s">
        <v>275</v>
      </c>
      <c r="M11" s="27">
        <v>30.2</v>
      </c>
      <c r="N11" s="28">
        <v>9</v>
      </c>
      <c r="O11">
        <v>34.461111111111109</v>
      </c>
      <c r="P11">
        <v>18.444444444444443</v>
      </c>
      <c r="Q11">
        <v>0.66666666666666663</v>
      </c>
      <c r="R11">
        <v>5.7777777777777777</v>
      </c>
      <c r="S11">
        <v>7.2222222222222223</v>
      </c>
      <c r="T11">
        <v>2.7777777777777777</v>
      </c>
      <c r="U11">
        <v>0.66666666666666663</v>
      </c>
      <c r="V11">
        <v>0.45217391304347826</v>
      </c>
      <c r="W11">
        <v>12.777777777777779</v>
      </c>
      <c r="X11">
        <v>0.82352941176470584</v>
      </c>
      <c r="Y11">
        <v>7.5555555555555554</v>
      </c>
      <c r="Z11">
        <v>2.5555555555555554</v>
      </c>
      <c r="AA11">
        <v>0.44692373336847996</v>
      </c>
      <c r="AB11">
        <v>-0.83553016588325402</v>
      </c>
      <c r="AC11">
        <v>-6.9295864221792736E-2</v>
      </c>
      <c r="AD11">
        <v>1.7936641845478931</v>
      </c>
      <c r="AE11">
        <v>3.8833654117282972</v>
      </c>
      <c r="AF11">
        <v>-9.3087390799729816E-2</v>
      </c>
      <c r="AG11">
        <v>-0.40005410432333216</v>
      </c>
      <c r="AH11">
        <v>0.37480382086474773</v>
      </c>
      <c r="AI11">
        <v>-0.58926290993520758</v>
      </c>
    </row>
    <row r="12" spans="1:35" hidden="1" x14ac:dyDescent="0.3">
      <c r="A12">
        <v>1</v>
      </c>
      <c r="B12">
        <v>11</v>
      </c>
      <c r="C12" s="26">
        <v>18.3</v>
      </c>
      <c r="D12" s="26">
        <v>18</v>
      </c>
      <c r="E12" s="26">
        <v>100</v>
      </c>
      <c r="F12">
        <v>0.76819956027307612</v>
      </c>
      <c r="G12">
        <v>0.43887500472166446</v>
      </c>
      <c r="H12">
        <v>0.32932455555141166</v>
      </c>
      <c r="I12" t="s">
        <v>49</v>
      </c>
      <c r="J12" t="s">
        <v>32</v>
      </c>
      <c r="K12" t="s">
        <v>50</v>
      </c>
      <c r="L12" t="s">
        <v>274</v>
      </c>
      <c r="M12" s="27">
        <v>29.5</v>
      </c>
      <c r="N12" s="28">
        <v>12</v>
      </c>
      <c r="O12">
        <v>33.734722222222224</v>
      </c>
      <c r="P12">
        <v>23.75</v>
      </c>
      <c r="Q12">
        <v>3.9166666666666665</v>
      </c>
      <c r="R12">
        <v>4.75</v>
      </c>
      <c r="S12">
        <v>5</v>
      </c>
      <c r="T12">
        <v>0.91666666666666663</v>
      </c>
      <c r="U12">
        <v>0.66666666666666663</v>
      </c>
      <c r="V12">
        <v>0.41232227488151657</v>
      </c>
      <c r="W12">
        <v>17.583333333333332</v>
      </c>
      <c r="X12">
        <v>0.92753623188405798</v>
      </c>
      <c r="Y12">
        <v>5.75</v>
      </c>
      <c r="Z12">
        <v>1.9166666666666667</v>
      </c>
      <c r="AA12">
        <v>1.3041961326786373</v>
      </c>
      <c r="AB12">
        <v>2.2807107975628456</v>
      </c>
      <c r="AC12">
        <v>-0.4369014762368702</v>
      </c>
      <c r="AD12">
        <v>0.79534583076195708</v>
      </c>
      <c r="AE12">
        <v>-0.17253951030498174</v>
      </c>
      <c r="AF12">
        <v>-9.3087390799729816E-2</v>
      </c>
      <c r="AG12">
        <v>-1.4627724959189943</v>
      </c>
      <c r="AH12">
        <v>1.6996725382496738</v>
      </c>
      <c r="AI12">
        <v>3.5250616502441823E-2</v>
      </c>
    </row>
    <row r="13" spans="1:35" x14ac:dyDescent="0.3">
      <c r="A13">
        <v>1</v>
      </c>
      <c r="B13">
        <v>12</v>
      </c>
      <c r="C13" s="26">
        <v>7.9</v>
      </c>
      <c r="D13" s="26">
        <v>9</v>
      </c>
      <c r="E13" s="26">
        <v>100</v>
      </c>
      <c r="F13">
        <v>0.73478558785261983</v>
      </c>
      <c r="G13">
        <v>0.49849272302504982</v>
      </c>
      <c r="H13">
        <v>0.23629286482757</v>
      </c>
      <c r="I13" t="s">
        <v>61</v>
      </c>
      <c r="J13" t="s">
        <v>32</v>
      </c>
      <c r="K13" t="s">
        <v>42</v>
      </c>
      <c r="L13" t="s">
        <v>275</v>
      </c>
      <c r="M13" s="27">
        <v>34.9</v>
      </c>
      <c r="N13" s="28">
        <v>13</v>
      </c>
      <c r="O13">
        <v>34.741025641025644</v>
      </c>
      <c r="P13">
        <v>25</v>
      </c>
      <c r="Q13">
        <v>1.9230769230769231</v>
      </c>
      <c r="R13">
        <v>7.615384615384615</v>
      </c>
      <c r="S13">
        <v>11.153846153846153</v>
      </c>
      <c r="T13">
        <v>1.2307692307692308</v>
      </c>
      <c r="U13">
        <v>0.61538461538461542</v>
      </c>
      <c r="V13">
        <v>0.48995983935742971</v>
      </c>
      <c r="W13">
        <v>19.153846153846153</v>
      </c>
      <c r="X13">
        <v>0.71794871794871795</v>
      </c>
      <c r="Y13">
        <v>6</v>
      </c>
      <c r="Z13">
        <v>3</v>
      </c>
      <c r="AA13">
        <v>1.506171305290978</v>
      </c>
      <c r="AB13">
        <v>0.36917048270734865</v>
      </c>
      <c r="AC13">
        <v>0.58796157098188007</v>
      </c>
      <c r="AD13">
        <v>3.5599197335537798</v>
      </c>
      <c r="AE13">
        <v>0.51198175667422852</v>
      </c>
      <c r="AF13">
        <v>-0.17267362778717266</v>
      </c>
      <c r="AG13">
        <v>0.36664249449676833</v>
      </c>
      <c r="AH13">
        <v>-1.2190321064527032</v>
      </c>
      <c r="AI13">
        <v>-1.0237071022396598</v>
      </c>
    </row>
    <row r="14" spans="1:35" hidden="1" x14ac:dyDescent="0.3">
      <c r="A14">
        <v>2</v>
      </c>
      <c r="B14">
        <v>13</v>
      </c>
      <c r="C14" s="26">
        <v>20.6</v>
      </c>
      <c r="D14" s="26">
        <v>23</v>
      </c>
      <c r="E14" s="26">
        <v>100</v>
      </c>
      <c r="F14">
        <v>0.72497381395329774</v>
      </c>
      <c r="G14">
        <v>0.50644183295469836</v>
      </c>
      <c r="H14">
        <v>0.21853198099859938</v>
      </c>
      <c r="I14" t="s">
        <v>55</v>
      </c>
      <c r="J14" t="s">
        <v>32</v>
      </c>
      <c r="K14" t="s">
        <v>56</v>
      </c>
      <c r="L14" t="s">
        <v>45</v>
      </c>
      <c r="M14" s="27">
        <v>26.3</v>
      </c>
      <c r="N14" s="28">
        <v>13</v>
      </c>
      <c r="O14">
        <v>34.76025641025641</v>
      </c>
      <c r="P14">
        <v>19.615384615384617</v>
      </c>
      <c r="Q14">
        <v>0</v>
      </c>
      <c r="R14">
        <v>17</v>
      </c>
      <c r="S14">
        <v>3</v>
      </c>
      <c r="T14">
        <v>1.6153846153846154</v>
      </c>
      <c r="U14">
        <v>2</v>
      </c>
      <c r="V14">
        <v>0.55208333333333337</v>
      </c>
      <c r="W14">
        <v>14.76923076923077</v>
      </c>
      <c r="X14">
        <v>0.69354838709677424</v>
      </c>
      <c r="Y14">
        <v>4.7692307692307692</v>
      </c>
      <c r="Z14">
        <v>4</v>
      </c>
      <c r="AA14">
        <v>0.63612440788397218</v>
      </c>
      <c r="AB14">
        <v>-1.4747590814619411</v>
      </c>
      <c r="AC14">
        <v>3.9445600075104053</v>
      </c>
      <c r="AD14">
        <v>-0.10314068764538535</v>
      </c>
      <c r="AE14">
        <v>1.3501710631793837</v>
      </c>
      <c r="AF14">
        <v>1.9761547708737872</v>
      </c>
      <c r="AG14">
        <v>1.4843663338438782</v>
      </c>
      <c r="AH14">
        <v>-1.2542937826671376</v>
      </c>
      <c r="AI14">
        <v>-2.0012065349246768</v>
      </c>
    </row>
    <row r="15" spans="1:35" hidden="1" x14ac:dyDescent="0.3">
      <c r="A15">
        <v>2</v>
      </c>
      <c r="B15">
        <v>14</v>
      </c>
      <c r="C15" s="26">
        <v>3.3</v>
      </c>
      <c r="D15" s="26">
        <v>3</v>
      </c>
      <c r="E15" s="26">
        <v>94</v>
      </c>
      <c r="F15">
        <v>0.69187170021992528</v>
      </c>
      <c r="G15">
        <v>0.18241763895403412</v>
      </c>
      <c r="H15">
        <v>0.5094540612658911</v>
      </c>
      <c r="I15" t="s">
        <v>59</v>
      </c>
      <c r="J15" t="s">
        <v>404</v>
      </c>
      <c r="K15" t="s">
        <v>60</v>
      </c>
      <c r="L15" t="s">
        <v>274</v>
      </c>
      <c r="M15" s="27">
        <v>31.7</v>
      </c>
      <c r="N15" s="28">
        <v>4</v>
      </c>
      <c r="O15">
        <v>28.020833333333336</v>
      </c>
      <c r="P15">
        <v>20.25</v>
      </c>
      <c r="Q15">
        <v>2.25</v>
      </c>
      <c r="R15">
        <v>5</v>
      </c>
      <c r="S15">
        <v>6.5</v>
      </c>
      <c r="T15">
        <v>1.25</v>
      </c>
      <c r="U15">
        <v>0.5</v>
      </c>
      <c r="V15">
        <v>0.40909090909090912</v>
      </c>
      <c r="W15">
        <v>16.5</v>
      </c>
      <c r="X15">
        <v>1</v>
      </c>
      <c r="Y15">
        <v>4.5</v>
      </c>
      <c r="Z15">
        <v>3.75</v>
      </c>
      <c r="AA15">
        <v>0.73866564936408341</v>
      </c>
      <c r="AB15">
        <v>0.68263850861612785</v>
      </c>
      <c r="AC15">
        <v>-0.34748389493590542</v>
      </c>
      <c r="AD15">
        <v>1.469210719567464</v>
      </c>
      <c r="AE15">
        <v>0.55389122199948615</v>
      </c>
      <c r="AF15">
        <v>-0.35174266100891938</v>
      </c>
      <c r="AG15">
        <v>-1.4445114741997473</v>
      </c>
      <c r="AH15">
        <v>2.0979223579371404</v>
      </c>
      <c r="AI15">
        <v>-1.7568316767534222</v>
      </c>
    </row>
    <row r="16" spans="1:35" hidden="1" x14ac:dyDescent="0.3">
      <c r="A16">
        <v>2</v>
      </c>
      <c r="B16">
        <v>15</v>
      </c>
      <c r="C16" s="26">
        <v>11.3</v>
      </c>
      <c r="D16" s="26">
        <v>10</v>
      </c>
      <c r="E16" s="26">
        <v>100</v>
      </c>
      <c r="F16">
        <v>0.68669023184876443</v>
      </c>
      <c r="G16">
        <v>0.29490898530417159</v>
      </c>
      <c r="H16">
        <v>0.39178124654459284</v>
      </c>
      <c r="I16" t="s">
        <v>65</v>
      </c>
      <c r="J16" t="s">
        <v>32</v>
      </c>
      <c r="K16" t="s">
        <v>66</v>
      </c>
      <c r="L16" t="s">
        <v>274</v>
      </c>
      <c r="M16" s="27">
        <v>26.4</v>
      </c>
      <c r="N16" s="28">
        <v>11</v>
      </c>
      <c r="O16">
        <v>36.49848484848485</v>
      </c>
      <c r="P16">
        <v>30.09090909090909</v>
      </c>
      <c r="Q16">
        <v>2.9090909090909092</v>
      </c>
      <c r="R16">
        <v>4.7272727272727275</v>
      </c>
      <c r="S16">
        <v>6.9090909090909092</v>
      </c>
      <c r="T16">
        <v>1.1818181818181819</v>
      </c>
      <c r="U16">
        <v>0.27272727272727271</v>
      </c>
      <c r="V16">
        <v>0.45849802371541504</v>
      </c>
      <c r="W16">
        <v>23</v>
      </c>
      <c r="X16">
        <v>0.81707317073170727</v>
      </c>
      <c r="Y16">
        <v>7.4545454545454541</v>
      </c>
      <c r="Z16">
        <v>3.6363636363636362</v>
      </c>
      <c r="AA16">
        <v>2.3287610992030565</v>
      </c>
      <c r="AB16">
        <v>1.3146034592450573</v>
      </c>
      <c r="AC16">
        <v>-0.44503034726423057</v>
      </c>
      <c r="AD16">
        <v>1.6529920528780566</v>
      </c>
      <c r="AE16">
        <v>0.40530311766448152</v>
      </c>
      <c r="AF16">
        <v>-0.7044543931123598</v>
      </c>
      <c r="AG16">
        <v>-0.50689855943731843</v>
      </c>
      <c r="AH16">
        <v>0.25465663432728908</v>
      </c>
      <c r="AI16">
        <v>-1.6457521957664885</v>
      </c>
    </row>
    <row r="17" spans="1:35" hidden="1" x14ac:dyDescent="0.3">
      <c r="A17">
        <v>2</v>
      </c>
      <c r="B17">
        <v>16</v>
      </c>
      <c r="C17" s="26">
        <v>56.4</v>
      </c>
      <c r="D17" s="26">
        <v>56</v>
      </c>
      <c r="E17" s="26">
        <v>94</v>
      </c>
      <c r="F17">
        <v>0.64819252082340029</v>
      </c>
      <c r="G17">
        <v>0.35395958883260575</v>
      </c>
      <c r="H17">
        <v>0.29423293199079453</v>
      </c>
      <c r="I17" t="s">
        <v>62</v>
      </c>
      <c r="J17" t="s">
        <v>63</v>
      </c>
      <c r="K17" t="s">
        <v>64</v>
      </c>
      <c r="L17" t="s">
        <v>274</v>
      </c>
      <c r="M17" s="27">
        <v>33.6</v>
      </c>
      <c r="N17" s="28">
        <v>8</v>
      </c>
      <c r="O17">
        <v>36.15</v>
      </c>
      <c r="P17">
        <v>21.75</v>
      </c>
      <c r="Q17">
        <v>3.625</v>
      </c>
      <c r="R17">
        <v>4.25</v>
      </c>
      <c r="S17">
        <v>6.5</v>
      </c>
      <c r="T17">
        <v>1.125</v>
      </c>
      <c r="U17">
        <v>0.375</v>
      </c>
      <c r="V17">
        <v>0.47787610619469029</v>
      </c>
      <c r="W17">
        <v>14.125</v>
      </c>
      <c r="X17">
        <v>0.88095238095238093</v>
      </c>
      <c r="Y17">
        <v>5.25</v>
      </c>
      <c r="Z17">
        <v>3.375</v>
      </c>
      <c r="AA17">
        <v>0.98103585649889224</v>
      </c>
      <c r="AB17">
        <v>2.0010481469971699</v>
      </c>
      <c r="AC17">
        <v>-0.61573663883879981</v>
      </c>
      <c r="AD17">
        <v>1.469210719567464</v>
      </c>
      <c r="AE17">
        <v>0.2814796973853107</v>
      </c>
      <c r="AF17">
        <v>-0.54573411366581159</v>
      </c>
      <c r="AG17">
        <v>3.8558043226190795E-2</v>
      </c>
      <c r="AH17">
        <v>0.96604397781957596</v>
      </c>
      <c r="AI17">
        <v>-1.390269389496541</v>
      </c>
    </row>
    <row r="18" spans="1:35" hidden="1" x14ac:dyDescent="0.3">
      <c r="A18">
        <v>2</v>
      </c>
      <c r="B18">
        <v>17</v>
      </c>
      <c r="C18" s="26">
        <v>88.8</v>
      </c>
      <c r="D18" s="26">
        <v>85</v>
      </c>
      <c r="E18" s="26">
        <v>90</v>
      </c>
      <c r="F18">
        <v>0.61438094266364141</v>
      </c>
      <c r="G18">
        <v>0.24664101391843785</v>
      </c>
      <c r="H18">
        <v>0.36773992874520356</v>
      </c>
      <c r="I18" t="s">
        <v>69</v>
      </c>
      <c r="J18" t="s">
        <v>32</v>
      </c>
      <c r="K18" t="s">
        <v>64</v>
      </c>
      <c r="L18" t="s">
        <v>274</v>
      </c>
      <c r="M18" s="27">
        <v>25.7</v>
      </c>
      <c r="N18" s="28">
        <v>12</v>
      </c>
      <c r="O18">
        <v>38.454166666666666</v>
      </c>
      <c r="P18">
        <v>17.666666666666668</v>
      </c>
      <c r="Q18">
        <v>2.6666666666666665</v>
      </c>
      <c r="R18">
        <v>4.25</v>
      </c>
      <c r="S18">
        <v>7.583333333333333</v>
      </c>
      <c r="T18">
        <v>1.5833333333333333</v>
      </c>
      <c r="U18">
        <v>0.16666666666666666</v>
      </c>
      <c r="V18">
        <v>0.38953488372093026</v>
      </c>
      <c r="W18">
        <v>14.333333333333334</v>
      </c>
      <c r="X18">
        <v>0.92</v>
      </c>
      <c r="Y18">
        <v>4.166666666666667</v>
      </c>
      <c r="Z18">
        <v>2.4166666666666665</v>
      </c>
      <c r="AA18">
        <v>0.32125029263191285</v>
      </c>
      <c r="AB18">
        <v>1.0821565808528071</v>
      </c>
      <c r="AC18">
        <v>-0.61573663883879981</v>
      </c>
      <c r="AD18">
        <v>1.9558909170381076</v>
      </c>
      <c r="AE18">
        <v>1.2803219543039539</v>
      </c>
      <c r="AF18">
        <v>-0.86905320142729869</v>
      </c>
      <c r="AG18">
        <v>-1.6273983735394835</v>
      </c>
      <c r="AH18">
        <v>1.1458366940848075</v>
      </c>
      <c r="AI18">
        <v>-0.45349909984006637</v>
      </c>
    </row>
    <row r="19" spans="1:35" hidden="1" x14ac:dyDescent="0.3">
      <c r="A19">
        <v>2</v>
      </c>
      <c r="B19">
        <v>18</v>
      </c>
      <c r="C19" s="26">
        <v>25.6</v>
      </c>
      <c r="D19" s="26">
        <v>24</v>
      </c>
      <c r="E19" s="26">
        <v>92</v>
      </c>
      <c r="F19">
        <v>0.61385896999680767</v>
      </c>
      <c r="G19">
        <v>1.0316043385462419</v>
      </c>
      <c r="H19">
        <v>-0.41774536854943423</v>
      </c>
      <c r="I19" t="s">
        <v>70</v>
      </c>
      <c r="J19" t="s">
        <v>71</v>
      </c>
      <c r="K19" t="s">
        <v>72</v>
      </c>
      <c r="L19" t="s">
        <v>45</v>
      </c>
      <c r="M19" s="27">
        <v>21.3</v>
      </c>
      <c r="N19" s="28">
        <v>1</v>
      </c>
      <c r="O19">
        <v>33.4</v>
      </c>
      <c r="P19">
        <v>18</v>
      </c>
      <c r="Q19">
        <v>0</v>
      </c>
      <c r="R19">
        <v>11</v>
      </c>
      <c r="S19">
        <v>0</v>
      </c>
      <c r="T19">
        <v>1</v>
      </c>
      <c r="U19">
        <v>4</v>
      </c>
      <c r="V19">
        <v>0.6428571428571429</v>
      </c>
      <c r="W19">
        <v>14</v>
      </c>
      <c r="X19">
        <v>0</v>
      </c>
      <c r="Y19">
        <v>0</v>
      </c>
      <c r="Z19">
        <v>0</v>
      </c>
      <c r="AA19">
        <v>0.37511033866187016</v>
      </c>
      <c r="AB19">
        <v>-1.4747590814619411</v>
      </c>
      <c r="AC19">
        <v>1.7985380562872499</v>
      </c>
      <c r="AD19">
        <v>-1.4508704652563991</v>
      </c>
      <c r="AE19">
        <v>9.0681727711352921E-3</v>
      </c>
      <c r="AF19">
        <v>5.0800180133840627</v>
      </c>
      <c r="AG19">
        <v>3.0786350611231321</v>
      </c>
      <c r="AH19">
        <v>-4.0092244408324193E-2</v>
      </c>
      <c r="AI19">
        <v>1.9087911958153909</v>
      </c>
    </row>
    <row r="20" spans="1:35" hidden="1" x14ac:dyDescent="0.3">
      <c r="A20">
        <v>2</v>
      </c>
      <c r="B20">
        <v>19</v>
      </c>
      <c r="C20" s="26">
        <v>17.8</v>
      </c>
      <c r="D20" s="26">
        <v>14</v>
      </c>
      <c r="E20" s="26">
        <v>100</v>
      </c>
      <c r="F20">
        <v>0.60645782955049954</v>
      </c>
      <c r="G20">
        <v>9.4571248548226794E-2</v>
      </c>
      <c r="H20">
        <v>0.5118865810022728</v>
      </c>
      <c r="I20" t="s">
        <v>75</v>
      </c>
      <c r="J20" t="s">
        <v>32</v>
      </c>
      <c r="K20" t="s">
        <v>76</v>
      </c>
      <c r="L20" t="s">
        <v>274</v>
      </c>
      <c r="M20" s="27">
        <v>29.4</v>
      </c>
      <c r="N20" s="28">
        <v>11</v>
      </c>
      <c r="O20">
        <v>35.495454545454542</v>
      </c>
      <c r="P20">
        <v>17.181818181818183</v>
      </c>
      <c r="Q20">
        <v>1.7272727272727273</v>
      </c>
      <c r="R20">
        <v>5.1818181818181817</v>
      </c>
      <c r="S20">
        <v>7.0909090909090908</v>
      </c>
      <c r="T20">
        <v>2.1818181818181817</v>
      </c>
      <c r="U20">
        <v>0.72727272727272729</v>
      </c>
      <c r="V20">
        <v>0.39444444444444443</v>
      </c>
      <c r="W20">
        <v>16.363636363636363</v>
      </c>
      <c r="X20">
        <v>0.77777777777777779</v>
      </c>
      <c r="Y20">
        <v>3.2727272727272729</v>
      </c>
      <c r="Z20">
        <v>3.6363636363636362</v>
      </c>
      <c r="AA20">
        <v>0.24290840749742926</v>
      </c>
      <c r="AB20">
        <v>0.18142492708283911</v>
      </c>
      <c r="AC20">
        <v>-0.28245292671702199</v>
      </c>
      <c r="AD20">
        <v>1.7346726454605423</v>
      </c>
      <c r="AE20">
        <v>2.5845953145778848</v>
      </c>
      <c r="AF20">
        <v>9.6907109452103635E-4</v>
      </c>
      <c r="AG20">
        <v>-1.7483113741529677</v>
      </c>
      <c r="AH20">
        <v>-0.21691263214269726</v>
      </c>
      <c r="AI20">
        <v>-1.6457521957664885</v>
      </c>
    </row>
    <row r="21" spans="1:35" hidden="1" x14ac:dyDescent="0.3">
      <c r="A21">
        <v>2</v>
      </c>
      <c r="B21">
        <v>20</v>
      </c>
      <c r="C21" s="26">
        <v>8.1999999999999993</v>
      </c>
      <c r="D21" s="26">
        <v>7</v>
      </c>
      <c r="E21" s="26">
        <v>100</v>
      </c>
      <c r="F21">
        <v>0.59525134539760416</v>
      </c>
      <c r="G21">
        <v>0.34644179206162801</v>
      </c>
      <c r="H21">
        <v>0.24880955333597615</v>
      </c>
      <c r="I21" t="s">
        <v>57</v>
      </c>
      <c r="J21" t="s">
        <v>32</v>
      </c>
      <c r="K21" t="s">
        <v>58</v>
      </c>
      <c r="L21" t="s">
        <v>45</v>
      </c>
      <c r="M21" s="27">
        <v>25.7</v>
      </c>
      <c r="N21" s="28">
        <v>9</v>
      </c>
      <c r="O21">
        <v>29.040740740740741</v>
      </c>
      <c r="P21">
        <v>22.888888888888889</v>
      </c>
      <c r="Q21">
        <v>1.5555555555555556</v>
      </c>
      <c r="R21">
        <v>11.444444444444445</v>
      </c>
      <c r="S21">
        <v>2.8888888888888888</v>
      </c>
      <c r="T21">
        <v>1</v>
      </c>
      <c r="U21">
        <v>1.4444444444444444</v>
      </c>
      <c r="V21">
        <v>0.46938775510204084</v>
      </c>
      <c r="W21">
        <v>16.333333333333332</v>
      </c>
      <c r="X21">
        <v>0.80597014925373134</v>
      </c>
      <c r="Y21">
        <v>7.4444444444444446</v>
      </c>
      <c r="Z21">
        <v>2.8888888888888888</v>
      </c>
      <c r="AA21">
        <v>1.1650576804345805</v>
      </c>
      <c r="AB21">
        <v>1.6775054888328804E-2</v>
      </c>
      <c r="AC21">
        <v>1.957502645266743</v>
      </c>
      <c r="AD21">
        <v>-0.15305660533468218</v>
      </c>
      <c r="AE21">
        <v>9.0681727711352921E-3</v>
      </c>
      <c r="AF21">
        <v>1.1139705368431552</v>
      </c>
      <c r="AG21">
        <v>-0.13368723506503055</v>
      </c>
      <c r="AH21">
        <v>5.7441932913968978E-2</v>
      </c>
      <c r="AI21">
        <v>-0.91509605416354667</v>
      </c>
    </row>
    <row r="22" spans="1:35" hidden="1" x14ac:dyDescent="0.3">
      <c r="A22">
        <v>2</v>
      </c>
      <c r="B22">
        <v>21</v>
      </c>
      <c r="C22" s="26">
        <v>3.8</v>
      </c>
      <c r="D22" s="26">
        <v>5</v>
      </c>
      <c r="E22" s="26">
        <v>100</v>
      </c>
      <c r="F22">
        <v>0.58457587316616755</v>
      </c>
      <c r="G22">
        <v>0.46445630940611082</v>
      </c>
      <c r="H22">
        <v>0.12011956376005672</v>
      </c>
      <c r="I22" t="s">
        <v>73</v>
      </c>
      <c r="J22" t="s">
        <v>32</v>
      </c>
      <c r="K22" t="s">
        <v>74</v>
      </c>
      <c r="L22" t="s">
        <v>275</v>
      </c>
      <c r="M22" s="27">
        <v>24.9</v>
      </c>
      <c r="N22" s="28">
        <v>12</v>
      </c>
      <c r="O22">
        <v>32.902777777777779</v>
      </c>
      <c r="P22">
        <v>30.083333333333332</v>
      </c>
      <c r="Q22">
        <v>1.3333333333333333</v>
      </c>
      <c r="R22">
        <v>14.333333333333334</v>
      </c>
      <c r="S22">
        <v>6.5</v>
      </c>
      <c r="T22">
        <v>1.4166666666666667</v>
      </c>
      <c r="U22">
        <v>1.5</v>
      </c>
      <c r="V22">
        <v>0.5803571428571429</v>
      </c>
      <c r="W22">
        <v>18.666666666666668</v>
      </c>
      <c r="X22">
        <v>0.62962962962962965</v>
      </c>
      <c r="Y22">
        <v>11.25</v>
      </c>
      <c r="Z22">
        <v>4.5</v>
      </c>
      <c r="AA22">
        <v>2.3275370072478299</v>
      </c>
      <c r="AB22">
        <v>-0.19630125030456699</v>
      </c>
      <c r="AC22">
        <v>2.9907724736334473</v>
      </c>
      <c r="AD22">
        <v>1.469210719567464</v>
      </c>
      <c r="AE22">
        <v>0.91710658815172019</v>
      </c>
      <c r="AF22">
        <v>1.2001889602462184</v>
      </c>
      <c r="AG22">
        <v>2.5780319237590099</v>
      </c>
      <c r="AH22">
        <v>-4.6164833863789392</v>
      </c>
      <c r="AI22">
        <v>-2.4899562512671851</v>
      </c>
    </row>
    <row r="23" spans="1:35" hidden="1" x14ac:dyDescent="0.3">
      <c r="A23">
        <v>2</v>
      </c>
      <c r="B23">
        <v>22</v>
      </c>
      <c r="C23" s="26">
        <v>52.1</v>
      </c>
      <c r="D23" s="26">
        <v>51</v>
      </c>
      <c r="E23" s="26">
        <v>98</v>
      </c>
      <c r="F23">
        <v>0.50713553250739019</v>
      </c>
      <c r="G23">
        <v>0.23424876418051699</v>
      </c>
      <c r="H23">
        <v>0.2728867683268732</v>
      </c>
      <c r="I23" t="s">
        <v>67</v>
      </c>
      <c r="J23" t="s">
        <v>386</v>
      </c>
      <c r="K23" t="s">
        <v>68</v>
      </c>
      <c r="L23" t="s">
        <v>275</v>
      </c>
      <c r="M23" s="27">
        <v>31.2</v>
      </c>
      <c r="N23" s="28">
        <v>12</v>
      </c>
      <c r="O23">
        <v>32.631944444444443</v>
      </c>
      <c r="P23">
        <v>18.166666666666668</v>
      </c>
      <c r="Q23">
        <v>2.0833333333333335</v>
      </c>
      <c r="R23">
        <v>12.083333333333334</v>
      </c>
      <c r="S23">
        <v>2.9166666666666665</v>
      </c>
      <c r="T23">
        <v>0.91666666666666663</v>
      </c>
      <c r="U23">
        <v>0.5</v>
      </c>
      <c r="V23">
        <v>0.44444444444444442</v>
      </c>
      <c r="W23">
        <v>12</v>
      </c>
      <c r="X23">
        <v>0.8783783783783784</v>
      </c>
      <c r="Y23">
        <v>6.166666666666667</v>
      </c>
      <c r="Z23">
        <v>2.9166666666666665</v>
      </c>
      <c r="AA23">
        <v>0.40204036167684915</v>
      </c>
      <c r="AB23">
        <v>0.52283127972145627</v>
      </c>
      <c r="AC23">
        <v>2.1860142419247643</v>
      </c>
      <c r="AD23">
        <v>-0.14057762591235801</v>
      </c>
      <c r="AE23">
        <v>-0.17253951030498174</v>
      </c>
      <c r="AF23">
        <v>-0.35174266100891938</v>
      </c>
      <c r="AG23">
        <v>-0.49946103374450262</v>
      </c>
      <c r="AH23">
        <v>1.1039226414549206</v>
      </c>
      <c r="AI23">
        <v>-0.94224881618257483</v>
      </c>
    </row>
    <row r="24" spans="1:35" hidden="1" x14ac:dyDescent="0.3">
      <c r="A24">
        <v>2</v>
      </c>
      <c r="B24">
        <v>23</v>
      </c>
      <c r="C24" s="26">
        <v>63.7</v>
      </c>
      <c r="D24" s="26">
        <v>62</v>
      </c>
      <c r="E24" s="26">
        <v>95</v>
      </c>
      <c r="F24">
        <v>0.44986360213753634</v>
      </c>
      <c r="G24">
        <v>0.21893409766399485</v>
      </c>
      <c r="H24">
        <v>0.23092950447354149</v>
      </c>
      <c r="I24" t="s">
        <v>77</v>
      </c>
      <c r="J24" t="s">
        <v>276</v>
      </c>
      <c r="K24" t="s">
        <v>78</v>
      </c>
      <c r="L24" t="s">
        <v>274</v>
      </c>
      <c r="M24" s="27">
        <v>26.9</v>
      </c>
      <c r="N24" s="28">
        <v>12</v>
      </c>
      <c r="O24">
        <v>31.001388888888886</v>
      </c>
      <c r="P24">
        <v>19.166666666666668</v>
      </c>
      <c r="Q24">
        <v>1.3333333333333333</v>
      </c>
      <c r="R24">
        <v>4.833333333333333</v>
      </c>
      <c r="S24">
        <v>8.1666666666666661</v>
      </c>
      <c r="T24">
        <v>1</v>
      </c>
      <c r="U24">
        <v>0.25</v>
      </c>
      <c r="V24">
        <v>0.46368715083798884</v>
      </c>
      <c r="W24">
        <v>14.916666666666666</v>
      </c>
      <c r="X24">
        <v>0.97959183673469385</v>
      </c>
      <c r="Y24">
        <v>4.083333333333333</v>
      </c>
      <c r="Z24">
        <v>2.9166666666666665</v>
      </c>
      <c r="AA24">
        <v>0.56362049976672168</v>
      </c>
      <c r="AB24">
        <v>-0.19630125030456699</v>
      </c>
      <c r="AC24">
        <v>-0.4070956158032154</v>
      </c>
      <c r="AD24">
        <v>2.2179494849069155</v>
      </c>
      <c r="AE24">
        <v>9.0681727711352921E-3</v>
      </c>
      <c r="AF24">
        <v>-0.73972556632270381</v>
      </c>
      <c r="AG24">
        <v>-0.23638951980422565</v>
      </c>
      <c r="AH24">
        <v>1.7015294899484681</v>
      </c>
      <c r="AI24">
        <v>-0.94224881618257483</v>
      </c>
    </row>
    <row r="25" spans="1:35" hidden="1" x14ac:dyDescent="0.3">
      <c r="A25">
        <v>2</v>
      </c>
      <c r="B25">
        <v>24</v>
      </c>
      <c r="C25" s="26">
        <v>27</v>
      </c>
      <c r="D25" s="26">
        <v>29</v>
      </c>
      <c r="E25" s="26">
        <v>100</v>
      </c>
      <c r="F25">
        <v>0.44563271429608159</v>
      </c>
      <c r="G25">
        <v>0.18461155225818032</v>
      </c>
      <c r="H25">
        <v>0.26102116203790127</v>
      </c>
      <c r="I25" t="s">
        <v>79</v>
      </c>
      <c r="J25" t="s">
        <v>32</v>
      </c>
      <c r="K25" t="s">
        <v>64</v>
      </c>
      <c r="L25" t="s">
        <v>275</v>
      </c>
      <c r="M25" s="27">
        <v>25.8</v>
      </c>
      <c r="N25" s="28">
        <v>12</v>
      </c>
      <c r="O25">
        <v>37.083333333333336</v>
      </c>
      <c r="P25">
        <v>26.166666666666668</v>
      </c>
      <c r="Q25">
        <v>2.25</v>
      </c>
      <c r="R25">
        <v>8.6666666666666661</v>
      </c>
      <c r="S25">
        <v>4.083333333333333</v>
      </c>
      <c r="T25">
        <v>0.75</v>
      </c>
      <c r="U25">
        <v>0.58333333333333337</v>
      </c>
      <c r="V25">
        <v>0.46850393700787402</v>
      </c>
      <c r="W25">
        <v>21.166666666666668</v>
      </c>
      <c r="X25">
        <v>0.81666666666666665</v>
      </c>
      <c r="Y25">
        <v>5</v>
      </c>
      <c r="Z25">
        <v>3.25</v>
      </c>
      <c r="AA25">
        <v>1.6946814663958296</v>
      </c>
      <c r="AB25">
        <v>0.68263850861612785</v>
      </c>
      <c r="AC25">
        <v>0.96397396414491143</v>
      </c>
      <c r="AD25">
        <v>0.38353950982525831</v>
      </c>
      <c r="AE25">
        <v>-0.53575487645721553</v>
      </c>
      <c r="AF25">
        <v>-0.22241502590432452</v>
      </c>
      <c r="AG25">
        <v>-0.18984306933803402</v>
      </c>
      <c r="AH25">
        <v>0.1527654534519842</v>
      </c>
      <c r="AI25">
        <v>-1.2680819604109139</v>
      </c>
    </row>
    <row r="26" spans="1:35" hidden="1" x14ac:dyDescent="0.3">
      <c r="A26">
        <v>3</v>
      </c>
      <c r="B26">
        <v>25</v>
      </c>
      <c r="C26" s="26">
        <v>68.2</v>
      </c>
      <c r="D26" s="26">
        <v>63</v>
      </c>
      <c r="E26" s="26">
        <v>90</v>
      </c>
      <c r="F26">
        <v>0.43216730006455284</v>
      </c>
      <c r="G26">
        <v>0.39460268769155721</v>
      </c>
      <c r="H26">
        <v>3.7564612372995632E-2</v>
      </c>
      <c r="I26" t="s">
        <v>80</v>
      </c>
      <c r="J26" t="s">
        <v>405</v>
      </c>
      <c r="K26" t="s">
        <v>81</v>
      </c>
      <c r="L26" t="s">
        <v>275</v>
      </c>
      <c r="M26" s="27">
        <v>22.1</v>
      </c>
      <c r="N26" s="28">
        <v>11</v>
      </c>
      <c r="O26">
        <v>30.604545454545452</v>
      </c>
      <c r="P26">
        <v>12.090909090909092</v>
      </c>
      <c r="Q26">
        <v>1.2727272727272727</v>
      </c>
      <c r="R26">
        <v>6.5454545454545459</v>
      </c>
      <c r="S26">
        <v>1.6363636363636365</v>
      </c>
      <c r="T26">
        <v>1.2727272727272727</v>
      </c>
      <c r="U26">
        <v>2.8181818181818183</v>
      </c>
      <c r="V26">
        <v>0.49494949494949497</v>
      </c>
      <c r="W26">
        <v>9</v>
      </c>
      <c r="X26">
        <v>0.91304347826086951</v>
      </c>
      <c r="Y26">
        <v>2.0909090909090908</v>
      </c>
      <c r="Z26">
        <v>1.6363636363636365</v>
      </c>
      <c r="AA26">
        <v>-0.57968138641464939</v>
      </c>
      <c r="AB26">
        <v>-0.2544129699026294</v>
      </c>
      <c r="AC26">
        <v>0.20527933492460443</v>
      </c>
      <c r="AD26">
        <v>-0.7157451320140279</v>
      </c>
      <c r="AE26">
        <v>0.60342059011115434</v>
      </c>
      <c r="AF26">
        <v>3.2459170064461729</v>
      </c>
      <c r="AG26">
        <v>0.21700641916860011</v>
      </c>
      <c r="AH26">
        <v>0.52039365730124476</v>
      </c>
      <c r="AI26">
        <v>0.30924666960354502</v>
      </c>
    </row>
    <row r="27" spans="1:35" hidden="1" x14ac:dyDescent="0.3">
      <c r="A27">
        <v>3</v>
      </c>
      <c r="B27">
        <v>26</v>
      </c>
      <c r="C27" s="26">
        <v>28.8</v>
      </c>
      <c r="D27" s="26">
        <v>31</v>
      </c>
      <c r="E27" s="26">
        <v>100</v>
      </c>
      <c r="F27">
        <v>0.37596278485777607</v>
      </c>
      <c r="G27">
        <v>0.26092269635986592</v>
      </c>
      <c r="H27">
        <v>0.11504008849791014</v>
      </c>
      <c r="I27" t="s">
        <v>83</v>
      </c>
      <c r="J27" t="s">
        <v>32</v>
      </c>
      <c r="K27" t="s">
        <v>84</v>
      </c>
      <c r="L27" t="s">
        <v>274</v>
      </c>
      <c r="M27" s="27">
        <v>23.2</v>
      </c>
      <c r="N27" s="28">
        <v>12</v>
      </c>
      <c r="O27">
        <v>34.80833333333333</v>
      </c>
      <c r="P27">
        <v>25.416666666666668</v>
      </c>
      <c r="Q27">
        <v>1.75</v>
      </c>
      <c r="R27">
        <v>5.5</v>
      </c>
      <c r="S27">
        <v>4.166666666666667</v>
      </c>
      <c r="T27">
        <v>1.5833333333333333</v>
      </c>
      <c r="U27">
        <v>0.16666666666666666</v>
      </c>
      <c r="V27">
        <v>0.4788135593220339</v>
      </c>
      <c r="W27">
        <v>19.666666666666668</v>
      </c>
      <c r="X27">
        <v>0.81690140845070425</v>
      </c>
      <c r="Y27">
        <v>5.916666666666667</v>
      </c>
      <c r="Z27">
        <v>2.3333333333333335</v>
      </c>
      <c r="AA27">
        <v>1.5734963628284251</v>
      </c>
      <c r="AB27">
        <v>0.20321682193211252</v>
      </c>
      <c r="AC27">
        <v>-0.16864873233397581</v>
      </c>
      <c r="AD27">
        <v>0.42097644809223117</v>
      </c>
      <c r="AE27">
        <v>1.2803219543039539</v>
      </c>
      <c r="AF27">
        <v>-0.86905320142729869</v>
      </c>
      <c r="AG27">
        <v>8.8605587017342974E-2</v>
      </c>
      <c r="AH27">
        <v>0.19142984060898446</v>
      </c>
      <c r="AI27">
        <v>-0.37204081378298193</v>
      </c>
    </row>
    <row r="28" spans="1:35" x14ac:dyDescent="0.3">
      <c r="A28">
        <v>3</v>
      </c>
      <c r="B28">
        <v>27</v>
      </c>
      <c r="C28" s="26">
        <v>27.2</v>
      </c>
      <c r="D28" s="26">
        <v>32</v>
      </c>
      <c r="E28" s="26">
        <v>100</v>
      </c>
      <c r="F28">
        <v>0.37259876989711077</v>
      </c>
      <c r="G28">
        <v>0.22165066057869826</v>
      </c>
      <c r="H28">
        <v>0.15094810931841252</v>
      </c>
      <c r="I28" t="s">
        <v>85</v>
      </c>
      <c r="J28" t="s">
        <v>32</v>
      </c>
      <c r="K28" t="s">
        <v>72</v>
      </c>
      <c r="L28" t="s">
        <v>274</v>
      </c>
      <c r="M28" s="27">
        <v>23</v>
      </c>
      <c r="N28" s="28">
        <v>11</v>
      </c>
      <c r="O28">
        <v>34.533333333333331</v>
      </c>
      <c r="P28">
        <v>25.454545454545453</v>
      </c>
      <c r="Q28">
        <v>2.5454545454545454</v>
      </c>
      <c r="R28">
        <v>3.1818181818181817</v>
      </c>
      <c r="S28">
        <v>5.9090909090909092</v>
      </c>
      <c r="T28">
        <v>0.45454545454545453</v>
      </c>
      <c r="U28">
        <v>0.36363636363636365</v>
      </c>
      <c r="V28">
        <v>0.53723404255319152</v>
      </c>
      <c r="W28">
        <v>17.09090909090909</v>
      </c>
      <c r="X28">
        <v>0.94339622641509435</v>
      </c>
      <c r="Y28">
        <v>4.8181818181818183</v>
      </c>
      <c r="Z28">
        <v>4</v>
      </c>
      <c r="AA28">
        <v>1.5796168226045564</v>
      </c>
      <c r="AB28">
        <v>0.96593314165668231</v>
      </c>
      <c r="AC28">
        <v>-0.99779357712474037</v>
      </c>
      <c r="AD28">
        <v>1.2037487936743856</v>
      </c>
      <c r="AE28">
        <v>-1.1796366619089032</v>
      </c>
      <c r="AF28">
        <v>-0.56336970027098354</v>
      </c>
      <c r="AG28">
        <v>1.3878710908531855</v>
      </c>
      <c r="AH28">
        <v>1.5996925706487783</v>
      </c>
      <c r="AI28">
        <v>-2.0012065349246768</v>
      </c>
    </row>
    <row r="29" spans="1:35" hidden="1" x14ac:dyDescent="0.3">
      <c r="A29">
        <v>3</v>
      </c>
      <c r="B29">
        <v>28</v>
      </c>
      <c r="C29" s="26">
        <v>23.3</v>
      </c>
      <c r="D29" s="26">
        <v>21</v>
      </c>
      <c r="E29" s="26">
        <v>100</v>
      </c>
      <c r="F29">
        <v>0.35047361299987995</v>
      </c>
      <c r="G29">
        <v>0.28344709621629222</v>
      </c>
      <c r="H29">
        <v>6.7026516783587731E-2</v>
      </c>
      <c r="I29" t="s">
        <v>96</v>
      </c>
      <c r="J29" t="s">
        <v>32</v>
      </c>
      <c r="K29" t="s">
        <v>81</v>
      </c>
      <c r="L29" t="s">
        <v>45</v>
      </c>
      <c r="M29" s="27">
        <v>29.1</v>
      </c>
      <c r="N29" s="28">
        <v>13</v>
      </c>
      <c r="O29">
        <v>32.312820512820515</v>
      </c>
      <c r="P29">
        <v>18.153846153846153</v>
      </c>
      <c r="Q29">
        <v>1.1538461538461537</v>
      </c>
      <c r="R29">
        <v>12.076923076923077</v>
      </c>
      <c r="S29">
        <v>3.3846153846153846</v>
      </c>
      <c r="T29">
        <v>0.69230769230769229</v>
      </c>
      <c r="U29">
        <v>1.0769230769230769</v>
      </c>
      <c r="V29">
        <v>0.46078431372549017</v>
      </c>
      <c r="W29">
        <v>15.692307692307692</v>
      </c>
      <c r="X29">
        <v>0.84615384615384615</v>
      </c>
      <c r="Y29">
        <v>3</v>
      </c>
      <c r="Z29">
        <v>1.5384615384615385</v>
      </c>
      <c r="AA29">
        <v>0.3999688214449274</v>
      </c>
      <c r="AB29">
        <v>-0.36840134296036742</v>
      </c>
      <c r="AC29">
        <v>2.1837214834298675</v>
      </c>
      <c r="AD29">
        <v>6.964518127910356E-2</v>
      </c>
      <c r="AE29">
        <v>-0.66148327243298888</v>
      </c>
      <c r="AF29">
        <v>0.54360250509981378</v>
      </c>
      <c r="AG29">
        <v>-0.30723733981404872</v>
      </c>
      <c r="AH29">
        <v>0.286261915138804</v>
      </c>
      <c r="AI29">
        <v>0.4049459147615187</v>
      </c>
    </row>
    <row r="30" spans="1:35" hidden="1" x14ac:dyDescent="0.3">
      <c r="A30">
        <v>3</v>
      </c>
      <c r="B30">
        <v>29</v>
      </c>
      <c r="C30" s="26">
        <v>38.6</v>
      </c>
      <c r="D30" s="26">
        <v>40</v>
      </c>
      <c r="E30" s="26">
        <v>100</v>
      </c>
      <c r="F30">
        <v>0.33478054256621098</v>
      </c>
      <c r="G30">
        <v>6.7835638701784592E-2</v>
      </c>
      <c r="H30">
        <v>0.26694490386442637</v>
      </c>
      <c r="I30" t="s">
        <v>82</v>
      </c>
      <c r="J30" t="s">
        <v>32</v>
      </c>
      <c r="K30" t="s">
        <v>50</v>
      </c>
      <c r="L30" t="s">
        <v>275</v>
      </c>
      <c r="M30" s="27">
        <v>21.7</v>
      </c>
      <c r="N30" s="28">
        <v>12</v>
      </c>
      <c r="O30">
        <v>34.422222222222217</v>
      </c>
      <c r="P30">
        <v>19.666666666666668</v>
      </c>
      <c r="Q30">
        <v>2.3333333333333335</v>
      </c>
      <c r="R30">
        <v>7.166666666666667</v>
      </c>
      <c r="S30">
        <v>2.3333333333333335</v>
      </c>
      <c r="T30">
        <v>1.5</v>
      </c>
      <c r="U30">
        <v>0.58333333333333337</v>
      </c>
      <c r="V30">
        <v>0.39545454545454545</v>
      </c>
      <c r="W30">
        <v>18.333333333333332</v>
      </c>
      <c r="X30">
        <v>0.80952380952380953</v>
      </c>
      <c r="Y30">
        <v>3.5</v>
      </c>
      <c r="Z30">
        <v>1.75</v>
      </c>
      <c r="AA30">
        <v>0.64441056881165792</v>
      </c>
      <c r="AB30">
        <v>0.76254212306346392</v>
      </c>
      <c r="AC30">
        <v>0.42746847633912299</v>
      </c>
      <c r="AD30">
        <v>-0.40263619378116611</v>
      </c>
      <c r="AE30">
        <v>1.098714271227837</v>
      </c>
      <c r="AF30">
        <v>-0.22241502590432452</v>
      </c>
      <c r="AG30">
        <v>-1.9311102382640271</v>
      </c>
      <c r="AH30">
        <v>3.5379578206886239E-2</v>
      </c>
      <c r="AI30">
        <v>0.19816718861661137</v>
      </c>
    </row>
    <row r="31" spans="1:35" hidden="1" x14ac:dyDescent="0.3">
      <c r="A31">
        <v>3</v>
      </c>
      <c r="B31">
        <v>30</v>
      </c>
      <c r="C31" s="26">
        <v>88.9</v>
      </c>
      <c r="D31" s="26">
        <v>88</v>
      </c>
      <c r="E31" s="26">
        <v>87</v>
      </c>
      <c r="F31">
        <v>0.32728002960734132</v>
      </c>
      <c r="G31">
        <v>0.11425142182459143</v>
      </c>
      <c r="H31">
        <v>0.2130286077827499</v>
      </c>
      <c r="I31" t="s">
        <v>88</v>
      </c>
      <c r="J31" t="s">
        <v>32</v>
      </c>
      <c r="K31" t="s">
        <v>72</v>
      </c>
      <c r="L31" t="s">
        <v>274</v>
      </c>
      <c r="M31" s="27">
        <v>29.1</v>
      </c>
      <c r="N31" s="28">
        <v>10</v>
      </c>
      <c r="O31">
        <v>32.281666666666666</v>
      </c>
      <c r="P31">
        <v>13.6</v>
      </c>
      <c r="Q31">
        <v>1.2</v>
      </c>
      <c r="R31">
        <v>6.3</v>
      </c>
      <c r="S31">
        <v>8.6999999999999993</v>
      </c>
      <c r="T31">
        <v>1.4</v>
      </c>
      <c r="U31">
        <v>0</v>
      </c>
      <c r="V31">
        <v>0.40869565217391307</v>
      </c>
      <c r="W31">
        <v>11.5</v>
      </c>
      <c r="X31">
        <v>0.88235294117647056</v>
      </c>
      <c r="Y31">
        <v>3.4</v>
      </c>
      <c r="Z31">
        <v>2.2000000000000002</v>
      </c>
      <c r="AA31">
        <v>-0.33584226893356917</v>
      </c>
      <c r="AB31">
        <v>-0.32414703342030438</v>
      </c>
      <c r="AC31">
        <v>0.1174875278291115</v>
      </c>
      <c r="AD31">
        <v>2.45754588981554</v>
      </c>
      <c r="AE31">
        <v>0.88078505153649644</v>
      </c>
      <c r="AF31">
        <v>-1.1277084716364882</v>
      </c>
      <c r="AG31">
        <v>-1.0209898547384195</v>
      </c>
      <c r="AH31">
        <v>0.62283951206060262</v>
      </c>
      <c r="AI31">
        <v>-0.24170755609164638</v>
      </c>
    </row>
    <row r="32" spans="1:35" hidden="1" x14ac:dyDescent="0.3">
      <c r="A32">
        <v>3</v>
      </c>
      <c r="B32">
        <v>31</v>
      </c>
      <c r="C32" s="26">
        <v>16.899999999999999</v>
      </c>
      <c r="D32" s="26">
        <v>19</v>
      </c>
      <c r="E32" s="26">
        <v>100</v>
      </c>
      <c r="F32">
        <v>0.324283804173707</v>
      </c>
      <c r="G32">
        <v>-9.0398915965214446E-2</v>
      </c>
      <c r="H32">
        <v>0.41468272013892143</v>
      </c>
      <c r="I32" t="s">
        <v>86</v>
      </c>
      <c r="J32" t="s">
        <v>87</v>
      </c>
      <c r="K32" t="s">
        <v>33</v>
      </c>
      <c r="L32" t="s">
        <v>274</v>
      </c>
      <c r="M32" s="27">
        <v>31</v>
      </c>
      <c r="N32" s="28">
        <v>11</v>
      </c>
      <c r="O32">
        <v>32.862121212121217</v>
      </c>
      <c r="P32">
        <v>21</v>
      </c>
      <c r="Q32">
        <v>1.0909090909090908</v>
      </c>
      <c r="R32">
        <v>8.0909090909090917</v>
      </c>
      <c r="S32">
        <v>6.8181818181818183</v>
      </c>
      <c r="T32">
        <v>1.7272727272727273</v>
      </c>
      <c r="U32">
        <v>0.36363636363636365</v>
      </c>
      <c r="V32">
        <v>0.43069306930693069</v>
      </c>
      <c r="W32">
        <v>18.363636363636363</v>
      </c>
      <c r="X32">
        <v>0.69230769230769229</v>
      </c>
      <c r="Y32">
        <v>5.9090909090909092</v>
      </c>
      <c r="Z32">
        <v>4</v>
      </c>
      <c r="AA32">
        <v>0.85985075293148783</v>
      </c>
      <c r="AB32">
        <v>-0.42874812869681683</v>
      </c>
      <c r="AC32">
        <v>0.75804256478511423</v>
      </c>
      <c r="AD32">
        <v>1.612151756586814</v>
      </c>
      <c r="AE32">
        <v>1.5940079523445196</v>
      </c>
      <c r="AF32">
        <v>-0.56336970027098354</v>
      </c>
      <c r="AG32">
        <v>-1.0823703379782019</v>
      </c>
      <c r="AH32">
        <v>-1.5619485684641867</v>
      </c>
      <c r="AI32">
        <v>-2.0012065349246768</v>
      </c>
    </row>
    <row r="33" spans="1:35" x14ac:dyDescent="0.3">
      <c r="A33">
        <v>3</v>
      </c>
      <c r="B33">
        <v>32</v>
      </c>
      <c r="C33" s="26">
        <v>52.6</v>
      </c>
      <c r="D33" s="26">
        <v>59</v>
      </c>
      <c r="E33" s="26">
        <v>96</v>
      </c>
      <c r="F33">
        <v>0.30250356410928514</v>
      </c>
      <c r="G33">
        <v>-4.4661000994829142E-2</v>
      </c>
      <c r="H33">
        <v>0.34716456510411431</v>
      </c>
      <c r="I33" t="s">
        <v>91</v>
      </c>
      <c r="J33" t="s">
        <v>279</v>
      </c>
      <c r="K33" t="s">
        <v>92</v>
      </c>
      <c r="L33" t="s">
        <v>274</v>
      </c>
      <c r="M33" s="27">
        <v>24.7</v>
      </c>
      <c r="N33" s="28">
        <v>13</v>
      </c>
      <c r="O33">
        <v>32.116666666666667</v>
      </c>
      <c r="P33">
        <v>21.615384615384617</v>
      </c>
      <c r="Q33">
        <v>2.5384615384615383</v>
      </c>
      <c r="R33">
        <v>4</v>
      </c>
      <c r="S33">
        <v>4.1538461538461542</v>
      </c>
      <c r="T33">
        <v>1.3076923076923077</v>
      </c>
      <c r="U33">
        <v>0.53846153846153844</v>
      </c>
      <c r="V33">
        <v>0.43103448275862066</v>
      </c>
      <c r="W33">
        <v>17.846153846153847</v>
      </c>
      <c r="X33">
        <v>0.81355932203389836</v>
      </c>
      <c r="Y33">
        <v>4.5384615384615383</v>
      </c>
      <c r="Z33">
        <v>3.4615384615384617</v>
      </c>
      <c r="AA33">
        <v>0.95928468406371736</v>
      </c>
      <c r="AB33">
        <v>0.95922794324152116</v>
      </c>
      <c r="AC33">
        <v>-0.70515422013976459</v>
      </c>
      <c r="AD33">
        <v>0.41521691912808156</v>
      </c>
      <c r="AE33">
        <v>0.67961961797525949</v>
      </c>
      <c r="AF33">
        <v>-0.29205298326833717</v>
      </c>
      <c r="AG33">
        <v>-1.0446132711626368</v>
      </c>
      <c r="AH33">
        <v>0.10138298776451736</v>
      </c>
      <c r="AI33">
        <v>-1.4748606865558214</v>
      </c>
    </row>
    <row r="34" spans="1:35" hidden="1" x14ac:dyDescent="0.3">
      <c r="A34">
        <v>3</v>
      </c>
      <c r="B34">
        <v>33</v>
      </c>
      <c r="C34" s="26">
        <v>102.3</v>
      </c>
      <c r="D34" s="26">
        <v>120</v>
      </c>
      <c r="E34" s="26">
        <v>93</v>
      </c>
      <c r="F34">
        <v>0.29724042793952909</v>
      </c>
      <c r="G34">
        <v>0.26742604277668186</v>
      </c>
      <c r="H34">
        <v>2.9814385162847235E-2</v>
      </c>
      <c r="I34" t="s">
        <v>93</v>
      </c>
      <c r="J34" t="s">
        <v>406</v>
      </c>
      <c r="K34" t="s">
        <v>76</v>
      </c>
      <c r="L34" t="s">
        <v>275</v>
      </c>
      <c r="M34" s="27">
        <v>22.2</v>
      </c>
      <c r="N34" s="28">
        <v>9</v>
      </c>
      <c r="O34">
        <v>32.105555555555554</v>
      </c>
      <c r="P34">
        <v>25.888888888888889</v>
      </c>
      <c r="Q34">
        <v>2.5555555555555554</v>
      </c>
      <c r="R34">
        <v>7.333333333333333</v>
      </c>
      <c r="S34">
        <v>3.8888888888888888</v>
      </c>
      <c r="T34">
        <v>0.77777777777777779</v>
      </c>
      <c r="U34">
        <v>0.88888888888888884</v>
      </c>
      <c r="V34">
        <v>0.53703703703703709</v>
      </c>
      <c r="W34">
        <v>18</v>
      </c>
      <c r="X34">
        <v>0.72</v>
      </c>
      <c r="Y34">
        <v>5.5555555555555554</v>
      </c>
      <c r="Z34">
        <v>3.1111111111111112</v>
      </c>
      <c r="AA34">
        <v>1.6497980947041981</v>
      </c>
      <c r="AB34">
        <v>0.97561842825635925</v>
      </c>
      <c r="AC34">
        <v>0.48708019720643264</v>
      </c>
      <c r="AD34">
        <v>0.29618665386898901</v>
      </c>
      <c r="AE34">
        <v>-0.47521898209850988</v>
      </c>
      <c r="AF34">
        <v>0.25178630281252296</v>
      </c>
      <c r="AG34">
        <v>1.4584695397292058</v>
      </c>
      <c r="AH34">
        <v>-1.1045676991732885</v>
      </c>
      <c r="AI34">
        <v>-1.1323181503157727</v>
      </c>
    </row>
    <row r="35" spans="1:35" hidden="1" x14ac:dyDescent="0.3">
      <c r="A35">
        <v>3</v>
      </c>
      <c r="B35">
        <v>34</v>
      </c>
      <c r="C35" s="26">
        <v>38.6</v>
      </c>
      <c r="D35" s="26">
        <v>39</v>
      </c>
      <c r="E35" s="26">
        <v>99</v>
      </c>
      <c r="F35">
        <v>0.28069349041933406</v>
      </c>
      <c r="G35">
        <v>3.9599190793971522E-3</v>
      </c>
      <c r="H35">
        <v>0.27673357133993692</v>
      </c>
      <c r="I35" t="s">
        <v>94</v>
      </c>
      <c r="J35" t="s">
        <v>407</v>
      </c>
      <c r="K35" t="s">
        <v>60</v>
      </c>
      <c r="L35" t="s">
        <v>274</v>
      </c>
      <c r="M35" s="27">
        <v>23.7</v>
      </c>
      <c r="N35" s="28">
        <v>10</v>
      </c>
      <c r="O35">
        <v>31.481666666666666</v>
      </c>
      <c r="P35">
        <v>24.3</v>
      </c>
      <c r="Q35">
        <v>2.8</v>
      </c>
      <c r="R35">
        <v>3.6</v>
      </c>
      <c r="S35">
        <v>6.7</v>
      </c>
      <c r="T35">
        <v>0.8</v>
      </c>
      <c r="U35">
        <v>0.5</v>
      </c>
      <c r="V35">
        <v>0.45454545454545453</v>
      </c>
      <c r="W35">
        <v>18.7</v>
      </c>
      <c r="X35">
        <v>0.76271186440677963</v>
      </c>
      <c r="Y35">
        <v>5.9</v>
      </c>
      <c r="Z35">
        <v>3.4</v>
      </c>
      <c r="AA35">
        <v>1.3930652086280675</v>
      </c>
      <c r="AB35">
        <v>1.2100023639685444</v>
      </c>
      <c r="AC35">
        <v>-0.84822235022130832</v>
      </c>
      <c r="AD35">
        <v>1.5590593714081982</v>
      </c>
      <c r="AE35">
        <v>-0.42679026661154529</v>
      </c>
      <c r="AF35">
        <v>-0.35174266100891938</v>
      </c>
      <c r="AG35">
        <v>-0.51450828590709785</v>
      </c>
      <c r="AH35">
        <v>-0.57051723322769932</v>
      </c>
      <c r="AI35">
        <v>-1.4147068753136662</v>
      </c>
    </row>
    <row r="36" spans="1:35" hidden="1" x14ac:dyDescent="0.3">
      <c r="A36">
        <v>3</v>
      </c>
      <c r="B36">
        <v>35</v>
      </c>
      <c r="C36" s="26">
        <v>31.8</v>
      </c>
      <c r="D36" s="26">
        <v>27</v>
      </c>
      <c r="E36" s="26">
        <v>86</v>
      </c>
      <c r="F36">
        <v>0.27480687941401949</v>
      </c>
      <c r="G36">
        <v>0.36042292015170335</v>
      </c>
      <c r="H36">
        <v>-8.5616040737683863E-2</v>
      </c>
      <c r="I36" t="s">
        <v>95</v>
      </c>
      <c r="J36" t="s">
        <v>408</v>
      </c>
      <c r="K36" t="s">
        <v>52</v>
      </c>
      <c r="L36" t="s">
        <v>275</v>
      </c>
      <c r="M36" s="27">
        <v>22.1</v>
      </c>
      <c r="N36" s="28">
        <v>5</v>
      </c>
      <c r="O36">
        <v>32.163333333333334</v>
      </c>
      <c r="P36">
        <v>17</v>
      </c>
      <c r="Q36">
        <v>1.8</v>
      </c>
      <c r="R36">
        <v>8.8000000000000007</v>
      </c>
      <c r="S36">
        <v>1.6</v>
      </c>
      <c r="T36">
        <v>1</v>
      </c>
      <c r="U36">
        <v>2</v>
      </c>
      <c r="V36">
        <v>0.52459016393442626</v>
      </c>
      <c r="W36">
        <v>12.2</v>
      </c>
      <c r="X36">
        <v>0.70588235294117652</v>
      </c>
      <c r="Y36">
        <v>3.4</v>
      </c>
      <c r="Z36">
        <v>1.4</v>
      </c>
      <c r="AA36">
        <v>0.21353020057199762</v>
      </c>
      <c r="AB36">
        <v>0.25115899060051411</v>
      </c>
      <c r="AC36">
        <v>1.0116633408387599</v>
      </c>
      <c r="AD36">
        <v>-0.73208125053052497</v>
      </c>
      <c r="AE36">
        <v>9.0681727711352921E-3</v>
      </c>
      <c r="AF36">
        <v>1.9761547708737872</v>
      </c>
      <c r="AG36">
        <v>0.7798661354108265</v>
      </c>
      <c r="AH36">
        <v>-0.80584606922753266</v>
      </c>
      <c r="AI36">
        <v>0.5402919900563673</v>
      </c>
    </row>
    <row r="37" spans="1:35" hidden="1" x14ac:dyDescent="0.3">
      <c r="A37">
        <v>3</v>
      </c>
      <c r="B37">
        <v>36</v>
      </c>
      <c r="C37" s="26">
        <v>6.6</v>
      </c>
      <c r="D37" s="26">
        <v>6</v>
      </c>
      <c r="E37" s="26">
        <v>100</v>
      </c>
      <c r="F37">
        <v>0.25011398794219836</v>
      </c>
      <c r="G37">
        <v>0.11550735551225243</v>
      </c>
      <c r="H37">
        <v>0.13460663242994592</v>
      </c>
      <c r="I37" t="s">
        <v>89</v>
      </c>
      <c r="J37" t="s">
        <v>32</v>
      </c>
      <c r="K37" t="s">
        <v>90</v>
      </c>
      <c r="L37" t="s">
        <v>45</v>
      </c>
      <c r="M37" s="27">
        <v>24.2</v>
      </c>
      <c r="N37" s="28">
        <v>12</v>
      </c>
      <c r="O37">
        <v>30.433333333333337</v>
      </c>
      <c r="P37">
        <v>16.416666666666668</v>
      </c>
      <c r="Q37">
        <v>1.1666666666666667</v>
      </c>
      <c r="R37">
        <v>8.75</v>
      </c>
      <c r="S37">
        <v>6</v>
      </c>
      <c r="T37">
        <v>1.1666666666666667</v>
      </c>
      <c r="U37">
        <v>0.58333333333333337</v>
      </c>
      <c r="V37">
        <v>0.45348837209302323</v>
      </c>
      <c r="W37">
        <v>14.333333333333334</v>
      </c>
      <c r="X37">
        <v>0.75</v>
      </c>
      <c r="Y37">
        <v>3</v>
      </c>
      <c r="Z37">
        <v>2.25</v>
      </c>
      <c r="AA37">
        <v>0.11927512001957213</v>
      </c>
      <c r="AB37">
        <v>-0.3561084791992386</v>
      </c>
      <c r="AC37">
        <v>0.99377982457856662</v>
      </c>
      <c r="AD37">
        <v>1.2445890899656282</v>
      </c>
      <c r="AE37">
        <v>0.37228353892336935</v>
      </c>
      <c r="AF37">
        <v>-0.22241502590432452</v>
      </c>
      <c r="AG37">
        <v>-0.42064918825921954</v>
      </c>
      <c r="AH37">
        <v>-0.40060615278818429</v>
      </c>
      <c r="AI37">
        <v>-0.29058252772589704</v>
      </c>
    </row>
    <row r="38" spans="1:35" hidden="1" x14ac:dyDescent="0.3">
      <c r="A38">
        <v>4</v>
      </c>
      <c r="B38">
        <v>37</v>
      </c>
      <c r="C38" s="26">
        <v>54.3</v>
      </c>
      <c r="D38" s="26">
        <v>54</v>
      </c>
      <c r="E38" s="26">
        <v>95</v>
      </c>
      <c r="F38">
        <v>0.24744192978163518</v>
      </c>
      <c r="G38">
        <v>7.406491862317012E-2</v>
      </c>
      <c r="H38">
        <v>0.17337701115846504</v>
      </c>
      <c r="I38" t="s">
        <v>127</v>
      </c>
      <c r="J38" t="s">
        <v>32</v>
      </c>
      <c r="K38" t="s">
        <v>90</v>
      </c>
      <c r="L38" t="s">
        <v>274</v>
      </c>
      <c r="M38" s="27">
        <v>22.7</v>
      </c>
      <c r="N38" s="28">
        <v>12</v>
      </c>
      <c r="O38">
        <v>33.00138888888889</v>
      </c>
      <c r="P38">
        <v>19.166666666666668</v>
      </c>
      <c r="Q38">
        <v>1.9166666666666667</v>
      </c>
      <c r="R38">
        <v>4.75</v>
      </c>
      <c r="S38">
        <v>4.833333333333333</v>
      </c>
      <c r="T38">
        <v>1.1666666666666667</v>
      </c>
      <c r="U38">
        <v>0.41666666666666669</v>
      </c>
      <c r="V38">
        <v>0.44270833333333331</v>
      </c>
      <c r="W38">
        <v>16</v>
      </c>
      <c r="X38">
        <v>0.88095238095238093</v>
      </c>
      <c r="Y38">
        <v>3.5</v>
      </c>
      <c r="Z38">
        <v>2.3333333333333335</v>
      </c>
      <c r="AA38">
        <v>0.56362049976672168</v>
      </c>
      <c r="AB38">
        <v>0.36302405082678435</v>
      </c>
      <c r="AC38">
        <v>-0.4369014762368702</v>
      </c>
      <c r="AD38">
        <v>0.72047195422801169</v>
      </c>
      <c r="AE38">
        <v>0.37228353892336935</v>
      </c>
      <c r="AF38">
        <v>-0.48107029611351415</v>
      </c>
      <c r="AG38">
        <v>-0.69346842707993317</v>
      </c>
      <c r="AH38">
        <v>0.63066523707694344</v>
      </c>
      <c r="AI38">
        <v>-0.37204081378298193</v>
      </c>
    </row>
    <row r="39" spans="1:35" hidden="1" x14ac:dyDescent="0.3">
      <c r="A39">
        <v>4</v>
      </c>
      <c r="B39">
        <v>38</v>
      </c>
      <c r="C39" s="26">
        <v>35.9</v>
      </c>
      <c r="D39" s="26">
        <v>33</v>
      </c>
      <c r="E39" s="26">
        <v>98</v>
      </c>
      <c r="F39">
        <v>0.24071662277043412</v>
      </c>
      <c r="G39">
        <v>0.10837284531562336</v>
      </c>
      <c r="H39">
        <v>0.13234377745481077</v>
      </c>
      <c r="I39" t="s">
        <v>97</v>
      </c>
      <c r="J39" t="s">
        <v>32</v>
      </c>
      <c r="K39" t="s">
        <v>98</v>
      </c>
      <c r="L39" t="s">
        <v>274</v>
      </c>
      <c r="M39" s="27">
        <v>34.5</v>
      </c>
      <c r="N39" s="28">
        <v>12</v>
      </c>
      <c r="O39">
        <v>30.212499999999995</v>
      </c>
      <c r="P39">
        <v>16.25</v>
      </c>
      <c r="Q39">
        <v>1.75</v>
      </c>
      <c r="R39">
        <v>4.083333333333333</v>
      </c>
      <c r="S39">
        <v>5.416666666666667</v>
      </c>
      <c r="T39">
        <v>1.6666666666666667</v>
      </c>
      <c r="U39">
        <v>0</v>
      </c>
      <c r="V39">
        <v>0.45864661654135336</v>
      </c>
      <c r="W39">
        <v>11.083333333333334</v>
      </c>
      <c r="X39">
        <v>0.8666666666666667</v>
      </c>
      <c r="Y39">
        <v>5</v>
      </c>
      <c r="Z39">
        <v>2.4166666666666665</v>
      </c>
      <c r="AA39">
        <v>9.2345097004593188E-2</v>
      </c>
      <c r="AB39">
        <v>0.20321682193211252</v>
      </c>
      <c r="AC39">
        <v>-0.67534835970610985</v>
      </c>
      <c r="AD39">
        <v>0.98253052209682024</v>
      </c>
      <c r="AE39">
        <v>1.461929637380071</v>
      </c>
      <c r="AF39">
        <v>-1.1277084716364882</v>
      </c>
      <c r="AG39">
        <v>-0.25616165171236233</v>
      </c>
      <c r="AH39">
        <v>0.74805111232204002</v>
      </c>
      <c r="AI39">
        <v>-0.45349909984006637</v>
      </c>
    </row>
    <row r="40" spans="1:35" hidden="1" x14ac:dyDescent="0.3">
      <c r="A40">
        <v>4</v>
      </c>
      <c r="B40">
        <v>39</v>
      </c>
      <c r="C40" s="26">
        <v>74.900000000000006</v>
      </c>
      <c r="D40" s="26">
        <v>82</v>
      </c>
      <c r="E40" s="26">
        <v>94</v>
      </c>
      <c r="F40">
        <v>0.2266521836941075</v>
      </c>
      <c r="G40">
        <v>0.14235664022226818</v>
      </c>
      <c r="H40">
        <v>8.4295543471839318E-2</v>
      </c>
      <c r="I40" t="s">
        <v>101</v>
      </c>
      <c r="J40" t="s">
        <v>280</v>
      </c>
      <c r="K40" t="s">
        <v>78</v>
      </c>
      <c r="L40" t="s">
        <v>275</v>
      </c>
      <c r="M40" s="27">
        <v>23.5</v>
      </c>
      <c r="N40" s="28">
        <v>11</v>
      </c>
      <c r="O40">
        <v>34.56363636363637</v>
      </c>
      <c r="P40">
        <v>18.818181818181817</v>
      </c>
      <c r="Q40">
        <v>0.45454545454545453</v>
      </c>
      <c r="R40">
        <v>13.363636363636363</v>
      </c>
      <c r="S40">
        <v>3.6363636363636362</v>
      </c>
      <c r="T40">
        <v>0.63636363636363635</v>
      </c>
      <c r="U40">
        <v>0.63636363636363635</v>
      </c>
      <c r="V40">
        <v>0.49397590361445781</v>
      </c>
      <c r="W40">
        <v>15.090909090909092</v>
      </c>
      <c r="X40">
        <v>0.82608695652173914</v>
      </c>
      <c r="Y40">
        <v>4.1818181818181817</v>
      </c>
      <c r="Z40">
        <v>2.6363636363636362</v>
      </c>
      <c r="AA40">
        <v>0.50731226982631106</v>
      </c>
      <c r="AB40">
        <v>-1.0389211844764725</v>
      </c>
      <c r="AC40">
        <v>2.6439406431327352</v>
      </c>
      <c r="AD40">
        <v>0.18274138639331444</v>
      </c>
      <c r="AE40">
        <v>-0.78340171701555694</v>
      </c>
      <c r="AF40">
        <v>-0.14011562174685516</v>
      </c>
      <c r="AG40">
        <v>0.36289723922313277</v>
      </c>
      <c r="AH40">
        <v>0.21500950974527616</v>
      </c>
      <c r="AI40">
        <v>-0.66825276308147163</v>
      </c>
    </row>
    <row r="41" spans="1:35" hidden="1" x14ac:dyDescent="0.3">
      <c r="A41">
        <v>4</v>
      </c>
      <c r="B41">
        <v>40</v>
      </c>
      <c r="C41" s="26">
        <v>127.5</v>
      </c>
      <c r="D41" s="26">
        <v>392</v>
      </c>
      <c r="E41" s="26">
        <v>78</v>
      </c>
      <c r="F41">
        <v>0.22610723171201733</v>
      </c>
      <c r="G41">
        <v>-6.1196818708433104E-2</v>
      </c>
      <c r="H41">
        <v>0.28730405042045043</v>
      </c>
      <c r="I41" t="s">
        <v>99</v>
      </c>
      <c r="J41" t="s">
        <v>32</v>
      </c>
      <c r="K41" t="s">
        <v>100</v>
      </c>
      <c r="L41" t="s">
        <v>274</v>
      </c>
      <c r="M41" s="27">
        <v>24.7</v>
      </c>
      <c r="N41" s="28">
        <v>13</v>
      </c>
      <c r="O41">
        <v>32.474358974358964</v>
      </c>
      <c r="P41">
        <v>18.846153846153847</v>
      </c>
      <c r="Q41">
        <v>3.5384615384615383</v>
      </c>
      <c r="R41">
        <v>3.5384615384615383</v>
      </c>
      <c r="S41">
        <v>7.0769230769230766</v>
      </c>
      <c r="T41">
        <v>0.69230769230769229</v>
      </c>
      <c r="U41">
        <v>0.15384615384615385</v>
      </c>
      <c r="V41">
        <v>0.40957446808510639</v>
      </c>
      <c r="W41">
        <v>14.461538461538462</v>
      </c>
      <c r="X41">
        <v>0.78947368421052633</v>
      </c>
      <c r="Y41">
        <v>4.384615384615385</v>
      </c>
      <c r="Z41">
        <v>2.8461538461538463</v>
      </c>
      <c r="AA41">
        <v>0.51183199396868551</v>
      </c>
      <c r="AB41">
        <v>1.9180713166095515</v>
      </c>
      <c r="AC41">
        <v>-0.87023283177231503</v>
      </c>
      <c r="AD41">
        <v>1.7283895229541972</v>
      </c>
      <c r="AE41">
        <v>-0.66148327243298888</v>
      </c>
      <c r="AF41">
        <v>-0.88894976067415932</v>
      </c>
      <c r="AG41">
        <v>-1.2601994162257464</v>
      </c>
      <c r="AH41">
        <v>-0.15487634666884972</v>
      </c>
      <c r="AI41">
        <v>-0.87332257413427261</v>
      </c>
    </row>
    <row r="42" spans="1:35" hidden="1" x14ac:dyDescent="0.3">
      <c r="A42">
        <v>4</v>
      </c>
      <c r="B42">
        <v>41</v>
      </c>
      <c r="C42" s="26">
        <v>38.200000000000003</v>
      </c>
      <c r="D42" s="26">
        <v>36</v>
      </c>
      <c r="E42" s="26">
        <v>98</v>
      </c>
      <c r="F42">
        <v>0.22541760531753038</v>
      </c>
      <c r="G42">
        <v>-4.8287689006249628E-2</v>
      </c>
      <c r="H42">
        <v>0.27370529432377999</v>
      </c>
      <c r="I42" t="s">
        <v>123</v>
      </c>
      <c r="J42" t="s">
        <v>32</v>
      </c>
      <c r="K42" t="s">
        <v>124</v>
      </c>
      <c r="L42" t="s">
        <v>274</v>
      </c>
      <c r="M42" s="27">
        <v>26.9</v>
      </c>
      <c r="N42" s="28">
        <v>12</v>
      </c>
      <c r="O42">
        <v>32.111111111111107</v>
      </c>
      <c r="P42">
        <v>19.916666666666668</v>
      </c>
      <c r="Q42">
        <v>3.9166666666666665</v>
      </c>
      <c r="R42">
        <v>4.75</v>
      </c>
      <c r="S42">
        <v>1.6666666666666667</v>
      </c>
      <c r="T42">
        <v>0.91666666666666663</v>
      </c>
      <c r="U42">
        <v>0.5</v>
      </c>
      <c r="V42">
        <v>0.43137254901960786</v>
      </c>
      <c r="W42">
        <v>17</v>
      </c>
      <c r="X42">
        <v>0.88888888888888884</v>
      </c>
      <c r="Y42">
        <v>1.5</v>
      </c>
      <c r="Z42">
        <v>3</v>
      </c>
      <c r="AA42">
        <v>0.6848056033341261</v>
      </c>
      <c r="AB42">
        <v>2.2807107975628456</v>
      </c>
      <c r="AC42">
        <v>-0.4369014762368702</v>
      </c>
      <c r="AD42">
        <v>-0.70213169991694691</v>
      </c>
      <c r="AE42">
        <v>-0.17253951030498174</v>
      </c>
      <c r="AF42">
        <v>-0.35174266100891938</v>
      </c>
      <c r="AG42">
        <v>-0.98880533603929976</v>
      </c>
      <c r="AH42">
        <v>0.27572218379345942</v>
      </c>
      <c r="AI42">
        <v>-1.0237071022396598</v>
      </c>
    </row>
    <row r="43" spans="1:35" hidden="1" x14ac:dyDescent="0.3">
      <c r="A43">
        <v>4</v>
      </c>
      <c r="B43">
        <v>42</v>
      </c>
      <c r="C43" s="26">
        <v>31.1</v>
      </c>
      <c r="D43" s="26">
        <v>35</v>
      </c>
      <c r="E43" s="26">
        <v>100</v>
      </c>
      <c r="F43">
        <v>0.21961730562650075</v>
      </c>
      <c r="G43">
        <v>-1.7339106000264736E-2</v>
      </c>
      <c r="H43">
        <v>0.23695641162676548</v>
      </c>
      <c r="I43" t="s">
        <v>102</v>
      </c>
      <c r="J43" t="s">
        <v>32</v>
      </c>
      <c r="K43" t="s">
        <v>39</v>
      </c>
      <c r="L43" t="s">
        <v>275</v>
      </c>
      <c r="M43" s="27">
        <v>24.3</v>
      </c>
      <c r="N43" s="28">
        <v>11</v>
      </c>
      <c r="O43">
        <v>32.009090909090908</v>
      </c>
      <c r="P43">
        <v>18.636363636363637</v>
      </c>
      <c r="Q43">
        <v>2.0909090909090908</v>
      </c>
      <c r="R43">
        <v>8.8181818181818183</v>
      </c>
      <c r="S43">
        <v>1.6363636363636365</v>
      </c>
      <c r="T43">
        <v>0.27272727272727271</v>
      </c>
      <c r="U43">
        <v>2.3636363636363638</v>
      </c>
      <c r="V43">
        <v>0.39673913043478259</v>
      </c>
      <c r="W43">
        <v>16.727272727272727</v>
      </c>
      <c r="X43">
        <v>0.73469387755102045</v>
      </c>
      <c r="Y43">
        <v>4.4545454545454541</v>
      </c>
      <c r="Z43">
        <v>1.9090909090909092</v>
      </c>
      <c r="AA43">
        <v>0.47793406290088003</v>
      </c>
      <c r="AB43">
        <v>0.53009524467121383</v>
      </c>
      <c r="AC43">
        <v>1.0181664376606481</v>
      </c>
      <c r="AD43">
        <v>-0.7157451320140279</v>
      </c>
      <c r="AE43">
        <v>-1.5758716068022491</v>
      </c>
      <c r="AF43">
        <v>2.5404935422392922</v>
      </c>
      <c r="AG43">
        <v>-1.7360290086227921</v>
      </c>
      <c r="AH43">
        <v>-0.73775140927025162</v>
      </c>
      <c r="AI43">
        <v>4.2655915234904064E-2</v>
      </c>
    </row>
    <row r="44" spans="1:35" hidden="1" x14ac:dyDescent="0.3">
      <c r="A44">
        <v>4</v>
      </c>
      <c r="B44">
        <v>43</v>
      </c>
      <c r="C44" s="26">
        <v>98.4</v>
      </c>
      <c r="D44" s="26">
        <v>115</v>
      </c>
      <c r="E44" s="26">
        <v>92</v>
      </c>
      <c r="F44">
        <v>0.21585811877245328</v>
      </c>
      <c r="G44">
        <v>0.22109130587768169</v>
      </c>
      <c r="H44">
        <v>-5.2331871052284096E-3</v>
      </c>
      <c r="I44" t="s">
        <v>103</v>
      </c>
      <c r="J44" t="s">
        <v>409</v>
      </c>
      <c r="K44" t="s">
        <v>44</v>
      </c>
      <c r="L44" t="s">
        <v>275</v>
      </c>
      <c r="M44" s="27">
        <v>24.7</v>
      </c>
      <c r="N44" s="28">
        <v>11</v>
      </c>
      <c r="O44">
        <v>34.68181818181818</v>
      </c>
      <c r="P44">
        <v>25.90909090909091</v>
      </c>
      <c r="Q44">
        <v>2.3636363636363638</v>
      </c>
      <c r="R44">
        <v>5.0909090909090908</v>
      </c>
      <c r="S44">
        <v>3.6363636363636362</v>
      </c>
      <c r="T44">
        <v>0.72727272727272729</v>
      </c>
      <c r="U44">
        <v>1.0909090909090908</v>
      </c>
      <c r="V44">
        <v>0.47826086956521741</v>
      </c>
      <c r="W44">
        <v>20.90909090909091</v>
      </c>
      <c r="X44">
        <v>0.73584905660377353</v>
      </c>
      <c r="Y44">
        <v>4.8181818181818183</v>
      </c>
      <c r="Z44">
        <v>1.5454545454545454</v>
      </c>
      <c r="AA44">
        <v>1.653062339918135</v>
      </c>
      <c r="AB44">
        <v>0.79159798286249505</v>
      </c>
      <c r="AC44">
        <v>-0.31496841082646371</v>
      </c>
      <c r="AD44">
        <v>0.18274138639331444</v>
      </c>
      <c r="AE44">
        <v>-0.58528424456888384</v>
      </c>
      <c r="AF44">
        <v>0.56530784246002552</v>
      </c>
      <c r="AG44">
        <v>8.0704667098870406E-2</v>
      </c>
      <c r="AH44">
        <v>-0.78145006483144897</v>
      </c>
      <c r="AI44">
        <v>0.39811025439309211</v>
      </c>
    </row>
    <row r="45" spans="1:35" hidden="1" x14ac:dyDescent="0.3">
      <c r="A45">
        <v>4</v>
      </c>
      <c r="B45">
        <v>44</v>
      </c>
      <c r="C45" s="26">
        <v>51.3</v>
      </c>
      <c r="D45" s="26">
        <v>50</v>
      </c>
      <c r="E45" s="26">
        <v>98</v>
      </c>
      <c r="F45">
        <v>0.15517126814888543</v>
      </c>
      <c r="G45">
        <v>0.12991880756104746</v>
      </c>
      <c r="H45">
        <v>2.5252460587837977E-2</v>
      </c>
      <c r="I45" t="s">
        <v>113</v>
      </c>
      <c r="J45" t="s">
        <v>32</v>
      </c>
      <c r="K45" t="s">
        <v>58</v>
      </c>
      <c r="L45" t="s">
        <v>275</v>
      </c>
      <c r="M45" s="27">
        <v>27.3</v>
      </c>
      <c r="N45" s="28">
        <v>13</v>
      </c>
      <c r="O45">
        <v>34.553846153846159</v>
      </c>
      <c r="P45">
        <v>17.615384615384617</v>
      </c>
      <c r="Q45">
        <v>1.0769230769230769</v>
      </c>
      <c r="R45">
        <v>7.9230769230769234</v>
      </c>
      <c r="S45">
        <v>3.5384615384615383</v>
      </c>
      <c r="T45">
        <v>1.2307692307692308</v>
      </c>
      <c r="U45">
        <v>0.69230769230769229</v>
      </c>
      <c r="V45">
        <v>0.4946236559139785</v>
      </c>
      <c r="W45">
        <v>14.307692307692308</v>
      </c>
      <c r="X45">
        <v>0.79487179487179482</v>
      </c>
      <c r="Y45">
        <v>3</v>
      </c>
      <c r="Z45">
        <v>2.2307692307692308</v>
      </c>
      <c r="AA45">
        <v>0.3129641317042271</v>
      </c>
      <c r="AB45">
        <v>-0.44215852552713891</v>
      </c>
      <c r="AC45">
        <v>0.69801397873691395</v>
      </c>
      <c r="AD45">
        <v>0.13875952884889908</v>
      </c>
      <c r="AE45">
        <v>0.51198175667422852</v>
      </c>
      <c r="AF45">
        <v>-5.3294272306008313E-2</v>
      </c>
      <c r="AG45">
        <v>0.3548548527199526</v>
      </c>
      <c r="AH45">
        <v>-8.0067721088923433E-2</v>
      </c>
      <c r="AI45">
        <v>-0.27178446171272369</v>
      </c>
    </row>
    <row r="46" spans="1:35" hidden="1" x14ac:dyDescent="0.3">
      <c r="A46">
        <v>4</v>
      </c>
      <c r="B46">
        <v>45</v>
      </c>
      <c r="C46" s="26">
        <v>73.400000000000006</v>
      </c>
      <c r="D46" s="26">
        <v>72</v>
      </c>
      <c r="E46" s="26">
        <v>90</v>
      </c>
      <c r="F46">
        <v>0.14479631650836772</v>
      </c>
      <c r="G46">
        <v>-0.13767361284947432</v>
      </c>
      <c r="H46">
        <v>0.28246992935784204</v>
      </c>
      <c r="I46" t="s">
        <v>104</v>
      </c>
      <c r="J46" t="s">
        <v>32</v>
      </c>
      <c r="K46" t="s">
        <v>100</v>
      </c>
      <c r="L46" t="s">
        <v>274</v>
      </c>
      <c r="M46" s="27">
        <v>25.7</v>
      </c>
      <c r="N46" s="28">
        <v>13</v>
      </c>
      <c r="O46">
        <v>32.184615384615384</v>
      </c>
      <c r="P46">
        <v>16.923076923076923</v>
      </c>
      <c r="Q46">
        <v>2.2307692307692308</v>
      </c>
      <c r="R46">
        <v>4</v>
      </c>
      <c r="S46">
        <v>4.6923076923076925</v>
      </c>
      <c r="T46">
        <v>1.3076923076923077</v>
      </c>
      <c r="U46">
        <v>0.23076923076923078</v>
      </c>
      <c r="V46">
        <v>0.41578947368421054</v>
      </c>
      <c r="W46">
        <v>14.615384615384615</v>
      </c>
      <c r="X46">
        <v>0.84615384615384615</v>
      </c>
      <c r="Y46">
        <v>3</v>
      </c>
      <c r="Z46">
        <v>3.0769230769230771</v>
      </c>
      <c r="AA46">
        <v>0.201100959180469</v>
      </c>
      <c r="AB46">
        <v>0.66419921297443507</v>
      </c>
      <c r="AC46">
        <v>-0.70515422013976459</v>
      </c>
      <c r="AD46">
        <v>0.65711713562236607</v>
      </c>
      <c r="AE46">
        <v>0.67961961797525949</v>
      </c>
      <c r="AF46">
        <v>-0.76957040519299491</v>
      </c>
      <c r="AG46">
        <v>-1.1537373649114897</v>
      </c>
      <c r="AH46">
        <v>0.286261915138804</v>
      </c>
      <c r="AI46">
        <v>-1.0988993662923534</v>
      </c>
    </row>
    <row r="47" spans="1:35" hidden="1" x14ac:dyDescent="0.3">
      <c r="A47">
        <v>4</v>
      </c>
      <c r="B47">
        <v>46</v>
      </c>
      <c r="C47" s="26">
        <v>94</v>
      </c>
      <c r="D47" s="26">
        <v>90</v>
      </c>
      <c r="E47" s="26">
        <v>73</v>
      </c>
      <c r="F47">
        <v>0.14377198685822948</v>
      </c>
      <c r="G47">
        <v>0.15383785958894813</v>
      </c>
      <c r="H47">
        <v>-1.0065872730718656E-2</v>
      </c>
      <c r="I47" t="s">
        <v>105</v>
      </c>
      <c r="J47" t="s">
        <v>106</v>
      </c>
      <c r="K47" t="s">
        <v>78</v>
      </c>
      <c r="L47" t="s">
        <v>274</v>
      </c>
      <c r="M47" s="27">
        <v>27.5</v>
      </c>
      <c r="N47" s="28">
        <v>5</v>
      </c>
      <c r="O47">
        <v>32.92</v>
      </c>
      <c r="P47">
        <v>17</v>
      </c>
      <c r="Q47">
        <v>1.2</v>
      </c>
      <c r="R47">
        <v>6.4</v>
      </c>
      <c r="S47">
        <v>2.2000000000000002</v>
      </c>
      <c r="T47">
        <v>1.4</v>
      </c>
      <c r="U47">
        <v>0.8</v>
      </c>
      <c r="V47">
        <v>0.45588235294117646</v>
      </c>
      <c r="W47">
        <v>13.6</v>
      </c>
      <c r="X47">
        <v>0.85</v>
      </c>
      <c r="Y47">
        <v>4</v>
      </c>
      <c r="Z47">
        <v>1.2</v>
      </c>
      <c r="AA47">
        <v>0.21353020057199762</v>
      </c>
      <c r="AB47">
        <v>-0.32414703342030438</v>
      </c>
      <c r="AC47">
        <v>0.15325456034949761</v>
      </c>
      <c r="AD47">
        <v>-0.46253529500832224</v>
      </c>
      <c r="AE47">
        <v>0.88078505153649644</v>
      </c>
      <c r="AF47">
        <v>0.11383682536762199</v>
      </c>
      <c r="AG47">
        <v>-0.35765504830044387</v>
      </c>
      <c r="AH47">
        <v>0.43167959861061933</v>
      </c>
      <c r="AI47">
        <v>0.73579187659337064</v>
      </c>
    </row>
    <row r="48" spans="1:35" hidden="1" x14ac:dyDescent="0.3">
      <c r="A48">
        <v>4</v>
      </c>
      <c r="B48">
        <v>47</v>
      </c>
      <c r="C48" s="26">
        <v>64.599999999999994</v>
      </c>
      <c r="D48" s="26">
        <v>64</v>
      </c>
      <c r="E48" s="26">
        <v>91</v>
      </c>
      <c r="F48">
        <v>0.12677266814261659</v>
      </c>
      <c r="G48">
        <v>0.13613873486680378</v>
      </c>
      <c r="H48">
        <v>-9.3660667241871887E-3</v>
      </c>
      <c r="I48" t="s">
        <v>107</v>
      </c>
      <c r="J48" t="s">
        <v>32</v>
      </c>
      <c r="K48" t="s">
        <v>98</v>
      </c>
      <c r="L48" t="s">
        <v>275</v>
      </c>
      <c r="M48" s="27">
        <v>31.3</v>
      </c>
      <c r="N48" s="28">
        <v>12</v>
      </c>
      <c r="O48">
        <v>29.479166666666671</v>
      </c>
      <c r="P48">
        <v>19</v>
      </c>
      <c r="Q48">
        <v>2.8333333333333335</v>
      </c>
      <c r="R48">
        <v>5.083333333333333</v>
      </c>
      <c r="S48">
        <v>1.5833333333333333</v>
      </c>
      <c r="T48">
        <v>0.75</v>
      </c>
      <c r="U48">
        <v>8.3333333333333329E-2</v>
      </c>
      <c r="V48">
        <v>0.44966442953020136</v>
      </c>
      <c r="W48">
        <v>12.416666666666666</v>
      </c>
      <c r="X48">
        <v>0.9375</v>
      </c>
      <c r="Y48">
        <v>5.333333333333333</v>
      </c>
      <c r="Z48">
        <v>1.1666666666666667</v>
      </c>
      <c r="AA48">
        <v>0.53669047675174275</v>
      </c>
      <c r="AB48">
        <v>1.2419638097474792</v>
      </c>
      <c r="AC48">
        <v>-0.31767803450225057</v>
      </c>
      <c r="AD48">
        <v>-0.7395686381839196</v>
      </c>
      <c r="AE48">
        <v>-0.53575487645721553</v>
      </c>
      <c r="AF48">
        <v>-0.99838083653189336</v>
      </c>
      <c r="AG48">
        <v>-0.4305352542132867</v>
      </c>
      <c r="AH48">
        <v>1.7001367761743731</v>
      </c>
      <c r="AI48">
        <v>0.76837519101620444</v>
      </c>
    </row>
    <row r="49" spans="1:35" hidden="1" x14ac:dyDescent="0.3">
      <c r="A49">
        <v>4</v>
      </c>
      <c r="B49">
        <v>48</v>
      </c>
      <c r="C49" s="26">
        <v>25.7</v>
      </c>
      <c r="D49" s="26">
        <v>30</v>
      </c>
      <c r="E49" s="26">
        <v>100</v>
      </c>
      <c r="F49">
        <v>0.11126428410335867</v>
      </c>
      <c r="G49">
        <v>4.661821215764856E-2</v>
      </c>
      <c r="H49">
        <v>6.4646071945710121E-2</v>
      </c>
      <c r="I49" t="s">
        <v>114</v>
      </c>
      <c r="J49" t="s">
        <v>32</v>
      </c>
      <c r="K49" t="s">
        <v>58</v>
      </c>
      <c r="L49" t="s">
        <v>274</v>
      </c>
      <c r="M49" s="27">
        <v>23.3</v>
      </c>
      <c r="N49" s="28">
        <v>11</v>
      </c>
      <c r="O49">
        <v>33.139393939393941</v>
      </c>
      <c r="P49">
        <v>13.727272727272727</v>
      </c>
      <c r="Q49">
        <v>0</v>
      </c>
      <c r="R49">
        <v>6</v>
      </c>
      <c r="S49">
        <v>7.0909090909090908</v>
      </c>
      <c r="T49">
        <v>2.2727272727272729</v>
      </c>
      <c r="U49">
        <v>0.63636363636363635</v>
      </c>
      <c r="V49">
        <v>0.56896551724137934</v>
      </c>
      <c r="W49">
        <v>10.545454545454545</v>
      </c>
      <c r="X49">
        <v>0.55882352941176472</v>
      </c>
      <c r="Y49">
        <v>3.0909090909090908</v>
      </c>
      <c r="Z49">
        <v>3.6363636363636362</v>
      </c>
      <c r="AA49">
        <v>-0.31527752408576726</v>
      </c>
      <c r="AB49">
        <v>-1.4747590814619411</v>
      </c>
      <c r="AC49">
        <v>1.0186430267953798E-2</v>
      </c>
      <c r="AD49">
        <v>1.7346726454605423</v>
      </c>
      <c r="AE49">
        <v>2.7827127870245585</v>
      </c>
      <c r="AF49">
        <v>-0.14011562174685516</v>
      </c>
      <c r="AG49">
        <v>1.2864661164618147</v>
      </c>
      <c r="AH49">
        <v>-1.8185696467349803</v>
      </c>
      <c r="AI49">
        <v>-1.6457521957664885</v>
      </c>
    </row>
    <row r="50" spans="1:35" hidden="1" x14ac:dyDescent="0.3">
      <c r="A50">
        <v>5</v>
      </c>
      <c r="B50">
        <v>49</v>
      </c>
      <c r="C50" s="26">
        <v>24.5</v>
      </c>
      <c r="D50" s="26">
        <v>22</v>
      </c>
      <c r="E50" s="26">
        <v>97</v>
      </c>
      <c r="F50">
        <v>0.11097835874604342</v>
      </c>
      <c r="G50">
        <v>0.1696749322952647</v>
      </c>
      <c r="H50">
        <v>-5.8696573549221281E-2</v>
      </c>
      <c r="I50" t="s">
        <v>108</v>
      </c>
      <c r="J50" t="s">
        <v>32</v>
      </c>
      <c r="K50" t="s">
        <v>78</v>
      </c>
      <c r="L50" t="s">
        <v>45</v>
      </c>
      <c r="M50" s="27">
        <v>23.7</v>
      </c>
      <c r="N50" s="28">
        <v>5</v>
      </c>
      <c r="O50">
        <v>31.919999999999998</v>
      </c>
      <c r="P50">
        <v>15</v>
      </c>
      <c r="Q50">
        <v>2.2000000000000002</v>
      </c>
      <c r="R50">
        <v>7.6</v>
      </c>
      <c r="S50">
        <v>0.8</v>
      </c>
      <c r="T50">
        <v>0.6</v>
      </c>
      <c r="U50">
        <v>1.8</v>
      </c>
      <c r="V50">
        <v>0.51851851851851849</v>
      </c>
      <c r="W50">
        <v>10.8</v>
      </c>
      <c r="X50">
        <v>0.8</v>
      </c>
      <c r="Y50">
        <v>2</v>
      </c>
      <c r="Z50">
        <v>1.8</v>
      </c>
      <c r="AA50">
        <v>-0.10963007560774751</v>
      </c>
      <c r="AB50">
        <v>0.63469633994772645</v>
      </c>
      <c r="AC50">
        <v>0.58245895059412844</v>
      </c>
      <c r="AD50">
        <v>-1.091475857893462</v>
      </c>
      <c r="AE50">
        <v>-0.86264870599422616</v>
      </c>
      <c r="AF50">
        <v>1.6657684466227596</v>
      </c>
      <c r="AG50">
        <v>0.60093366245271795</v>
      </c>
      <c r="AH50">
        <v>-4.2320586446874767E-2</v>
      </c>
      <c r="AI50">
        <v>0.14929221698236048</v>
      </c>
    </row>
    <row r="51" spans="1:35" hidden="1" x14ac:dyDescent="0.3">
      <c r="A51">
        <v>5</v>
      </c>
      <c r="B51">
        <v>50</v>
      </c>
      <c r="C51" s="26">
        <v>87.7</v>
      </c>
      <c r="D51" s="26">
        <v>100</v>
      </c>
      <c r="E51" s="26">
        <v>91</v>
      </c>
      <c r="F51">
        <v>0.10491808719102616</v>
      </c>
      <c r="G51">
        <v>-0.15863368053886676</v>
      </c>
      <c r="H51">
        <v>0.26355176772989292</v>
      </c>
      <c r="I51" t="s">
        <v>109</v>
      </c>
      <c r="J51" t="s">
        <v>32</v>
      </c>
      <c r="K51" t="s">
        <v>35</v>
      </c>
      <c r="L51" t="s">
        <v>274</v>
      </c>
      <c r="M51" s="27">
        <v>33.1</v>
      </c>
      <c r="N51" s="28">
        <v>13</v>
      </c>
      <c r="O51">
        <v>32.260256410256403</v>
      </c>
      <c r="P51">
        <v>23</v>
      </c>
      <c r="Q51">
        <v>1.4615384615384615</v>
      </c>
      <c r="R51">
        <v>4</v>
      </c>
      <c r="S51">
        <v>5.7692307692307692</v>
      </c>
      <c r="T51">
        <v>0.46153846153846156</v>
      </c>
      <c r="U51">
        <v>0.23076923076923078</v>
      </c>
      <c r="V51">
        <v>0.41592920353982299</v>
      </c>
      <c r="W51">
        <v>17.384615384615383</v>
      </c>
      <c r="X51">
        <v>0.85981308411214952</v>
      </c>
      <c r="Y51">
        <v>8.2307692307692299</v>
      </c>
      <c r="Z51">
        <v>2.7692307692307692</v>
      </c>
      <c r="AA51">
        <v>1.183011029111233</v>
      </c>
      <c r="AB51">
        <v>-7.337261269328102E-2</v>
      </c>
      <c r="AC51">
        <v>-0.70515422013976459</v>
      </c>
      <c r="AD51">
        <v>1.140917568610935</v>
      </c>
      <c r="AE51">
        <v>-1.1643968563360818</v>
      </c>
      <c r="AF51">
        <v>-0.76957040519299491</v>
      </c>
      <c r="AG51">
        <v>-1.3639994251054051</v>
      </c>
      <c r="AH51">
        <v>1.1229921069771376</v>
      </c>
      <c r="AI51">
        <v>-0.79813031008157875</v>
      </c>
    </row>
    <row r="52" spans="1:35" hidden="1" x14ac:dyDescent="0.3">
      <c r="A52">
        <v>5</v>
      </c>
      <c r="B52">
        <v>51</v>
      </c>
      <c r="C52" s="26">
        <v>48.2</v>
      </c>
      <c r="D52" s="26">
        <v>41</v>
      </c>
      <c r="E52" s="26">
        <v>93</v>
      </c>
      <c r="F52">
        <v>9.9861764148934731E-2</v>
      </c>
      <c r="G52">
        <v>8.8512580504159014E-2</v>
      </c>
      <c r="H52">
        <v>1.1349183644775718E-2</v>
      </c>
      <c r="I52" t="s">
        <v>112</v>
      </c>
      <c r="J52" t="s">
        <v>32</v>
      </c>
      <c r="K52" t="s">
        <v>44</v>
      </c>
      <c r="L52" t="s">
        <v>275</v>
      </c>
      <c r="M52" s="27">
        <v>28.9</v>
      </c>
      <c r="N52" s="28">
        <v>13</v>
      </c>
      <c r="O52">
        <v>26.656410256410254</v>
      </c>
      <c r="P52">
        <v>12.846153846153847</v>
      </c>
      <c r="Q52">
        <v>2.0769230769230771</v>
      </c>
      <c r="R52">
        <v>5.615384615384615</v>
      </c>
      <c r="S52">
        <v>1</v>
      </c>
      <c r="T52">
        <v>1.3846153846153846</v>
      </c>
      <c r="U52">
        <v>0.92307692307692313</v>
      </c>
      <c r="V52">
        <v>0.45238095238095238</v>
      </c>
      <c r="W52">
        <v>9.6923076923076916</v>
      </c>
      <c r="X52">
        <v>0.9285714285714286</v>
      </c>
      <c r="Y52">
        <v>2.1538461538461537</v>
      </c>
      <c r="Z52">
        <v>1.5384615384615385</v>
      </c>
      <c r="AA52">
        <v>-0.45764883457054983</v>
      </c>
      <c r="AB52">
        <v>0.51668484784089197</v>
      </c>
      <c r="AC52">
        <v>-0.12737907942583834</v>
      </c>
      <c r="AD52">
        <v>-1.0016272060527278</v>
      </c>
      <c r="AE52">
        <v>0.84725747927629036</v>
      </c>
      <c r="AF52">
        <v>0.30484379413748508</v>
      </c>
      <c r="AG52">
        <v>-0.30736503926663061</v>
      </c>
      <c r="AH52">
        <v>0.61690134783699169</v>
      </c>
      <c r="AI52">
        <v>0.4049459147615187</v>
      </c>
    </row>
    <row r="53" spans="1:35" hidden="1" x14ac:dyDescent="0.3">
      <c r="A53">
        <v>5</v>
      </c>
      <c r="B53">
        <v>52</v>
      </c>
      <c r="C53" s="26">
        <v>138.5</v>
      </c>
      <c r="D53" s="26">
        <v>167</v>
      </c>
      <c r="E53" s="26">
        <v>74</v>
      </c>
      <c r="F53">
        <v>9.9557070712115392E-2</v>
      </c>
      <c r="G53">
        <v>-7.131795555826341E-2</v>
      </c>
      <c r="H53">
        <v>0.17087502627037882</v>
      </c>
      <c r="I53" t="s">
        <v>110</v>
      </c>
      <c r="J53" t="s">
        <v>32</v>
      </c>
      <c r="K53" t="s">
        <v>111</v>
      </c>
      <c r="L53" t="s">
        <v>275</v>
      </c>
      <c r="M53" s="27">
        <v>30.2</v>
      </c>
      <c r="N53" s="28">
        <v>13</v>
      </c>
      <c r="O53">
        <v>33.716666666666669</v>
      </c>
      <c r="P53">
        <v>18.23076923076923</v>
      </c>
      <c r="Q53">
        <v>2.6153846153846154</v>
      </c>
      <c r="R53">
        <v>5.9230769230769234</v>
      </c>
      <c r="S53">
        <v>1.2307692307692308</v>
      </c>
      <c r="T53">
        <v>1</v>
      </c>
      <c r="U53">
        <v>0.69230769230769229</v>
      </c>
      <c r="V53">
        <v>0.41081081081081083</v>
      </c>
      <c r="W53">
        <v>14.23076923076923</v>
      </c>
      <c r="X53">
        <v>0.82258064516129037</v>
      </c>
      <c r="Y53">
        <v>4.7692307692307692</v>
      </c>
      <c r="Z53">
        <v>2.0769230769230771</v>
      </c>
      <c r="AA53">
        <v>0.41239806283645603</v>
      </c>
      <c r="AB53">
        <v>1.0329851258082929</v>
      </c>
      <c r="AC53">
        <v>-1.7326671670804504E-2</v>
      </c>
      <c r="AD53">
        <v>-0.89795568469803433</v>
      </c>
      <c r="AE53">
        <v>9.0681727711352921E-3</v>
      </c>
      <c r="AF53">
        <v>-5.3294272306008313E-2</v>
      </c>
      <c r="AG53">
        <v>-1.2173611614018418</v>
      </c>
      <c r="AH53">
        <v>0.21102476224377065</v>
      </c>
      <c r="AI53">
        <v>-0.12139993360733661</v>
      </c>
    </row>
    <row r="54" spans="1:35" x14ac:dyDescent="0.3">
      <c r="A54">
        <v>5</v>
      </c>
      <c r="B54">
        <v>53</v>
      </c>
      <c r="C54" s="26">
        <v>85.9</v>
      </c>
      <c r="D54" s="26">
        <v>94</v>
      </c>
      <c r="E54" s="26">
        <v>82</v>
      </c>
      <c r="F54">
        <v>8.3220221333145661E-2</v>
      </c>
      <c r="G54">
        <v>-7.3673278201195194E-2</v>
      </c>
      <c r="H54">
        <v>0.15689349953434084</v>
      </c>
      <c r="I54" t="s">
        <v>116</v>
      </c>
      <c r="J54" t="s">
        <v>410</v>
      </c>
      <c r="K54" t="s">
        <v>76</v>
      </c>
      <c r="L54" t="s">
        <v>274</v>
      </c>
      <c r="M54" s="27">
        <v>22.1</v>
      </c>
      <c r="N54" s="28">
        <v>8</v>
      </c>
      <c r="O54">
        <v>29.041666666666671</v>
      </c>
      <c r="P54">
        <v>11.5</v>
      </c>
      <c r="Q54">
        <v>2.25</v>
      </c>
      <c r="R54">
        <v>4.5</v>
      </c>
      <c r="S54">
        <v>6.125</v>
      </c>
      <c r="T54">
        <v>1.625</v>
      </c>
      <c r="U54">
        <v>0.125</v>
      </c>
      <c r="V54">
        <v>0.41463414634146339</v>
      </c>
      <c r="W54">
        <v>10.25</v>
      </c>
      <c r="X54">
        <v>0.6</v>
      </c>
      <c r="Y54">
        <v>1.25</v>
      </c>
      <c r="Z54">
        <v>2.375</v>
      </c>
      <c r="AA54">
        <v>-0.67516055892230142</v>
      </c>
      <c r="AB54">
        <v>0.68263850861612785</v>
      </c>
      <c r="AC54">
        <v>-0.52631905753783503</v>
      </c>
      <c r="AD54">
        <v>1.3007444973660871</v>
      </c>
      <c r="AE54">
        <v>1.3711257958420124</v>
      </c>
      <c r="AF54">
        <v>-0.93371701897959603</v>
      </c>
      <c r="AG54">
        <v>-0.83283109633125219</v>
      </c>
      <c r="AH54">
        <v>-0.63677061705247517</v>
      </c>
      <c r="AI54">
        <v>-0.41276995681152417</v>
      </c>
    </row>
    <row r="55" spans="1:35" hidden="1" x14ac:dyDescent="0.3">
      <c r="A55">
        <v>5</v>
      </c>
      <c r="B55">
        <v>54</v>
      </c>
      <c r="C55" s="26">
        <v>124.5</v>
      </c>
      <c r="D55" s="26">
        <v>233</v>
      </c>
      <c r="E55" s="26">
        <v>71</v>
      </c>
      <c r="F55">
        <v>7.1182685925397574E-2</v>
      </c>
      <c r="G55">
        <v>1.5408685533184856E-2</v>
      </c>
      <c r="H55">
        <v>5.5774000392212718E-2</v>
      </c>
      <c r="I55" t="s">
        <v>119</v>
      </c>
      <c r="J55" t="s">
        <v>32</v>
      </c>
      <c r="K55" t="s">
        <v>54</v>
      </c>
      <c r="L55" t="s">
        <v>274</v>
      </c>
      <c r="M55" s="27">
        <v>24.3</v>
      </c>
      <c r="N55" s="28">
        <v>12</v>
      </c>
      <c r="O55">
        <v>30.727777777777778</v>
      </c>
      <c r="P55">
        <v>17.833333333333332</v>
      </c>
      <c r="Q55">
        <v>2.3333333333333335</v>
      </c>
      <c r="R55">
        <v>2.5</v>
      </c>
      <c r="S55">
        <v>3.1666666666666665</v>
      </c>
      <c r="T55">
        <v>1.5833333333333333</v>
      </c>
      <c r="U55">
        <v>0.25</v>
      </c>
      <c r="V55">
        <v>0.47222222222222221</v>
      </c>
      <c r="W55">
        <v>15</v>
      </c>
      <c r="X55">
        <v>0.84210526315789469</v>
      </c>
      <c r="Y55">
        <v>1.5833333333333333</v>
      </c>
      <c r="Z55">
        <v>2.25</v>
      </c>
      <c r="AA55">
        <v>0.34818031564689123</v>
      </c>
      <c r="AB55">
        <v>0.76254212306346392</v>
      </c>
      <c r="AC55">
        <v>-1.2416597079455534</v>
      </c>
      <c r="AD55">
        <v>-2.8266811111440214E-2</v>
      </c>
      <c r="AE55">
        <v>1.2803219543039539</v>
      </c>
      <c r="AF55">
        <v>-0.73972556632270381</v>
      </c>
      <c r="AG55">
        <v>-6.9018103953222248E-2</v>
      </c>
      <c r="AH55">
        <v>0.11688649384317132</v>
      </c>
      <c r="AI55">
        <v>-0.29058252772589704</v>
      </c>
    </row>
    <row r="56" spans="1:35" hidden="1" x14ac:dyDescent="0.3">
      <c r="A56">
        <v>5</v>
      </c>
      <c r="B56">
        <v>55</v>
      </c>
      <c r="C56" s="26">
        <v>45.2</v>
      </c>
      <c r="D56" s="26">
        <v>48</v>
      </c>
      <c r="E56" s="26">
        <v>99</v>
      </c>
      <c r="F56">
        <v>7.0328771365033182E-2</v>
      </c>
      <c r="G56">
        <v>0.16196238225712806</v>
      </c>
      <c r="H56">
        <v>-9.1633610892094874E-2</v>
      </c>
      <c r="I56" t="s">
        <v>117</v>
      </c>
      <c r="J56" t="s">
        <v>32</v>
      </c>
      <c r="K56" t="s">
        <v>118</v>
      </c>
      <c r="L56" t="s">
        <v>275</v>
      </c>
      <c r="M56" s="27">
        <v>34.299999999999997</v>
      </c>
      <c r="N56" s="28">
        <v>13</v>
      </c>
      <c r="O56">
        <v>32.241025641025644</v>
      </c>
      <c r="P56">
        <v>18.46153846153846</v>
      </c>
      <c r="Q56">
        <v>0.53846153846153844</v>
      </c>
      <c r="R56">
        <v>6.4615384615384617</v>
      </c>
      <c r="S56">
        <v>2.3076923076923075</v>
      </c>
      <c r="T56">
        <v>0.61538461538461542</v>
      </c>
      <c r="U56">
        <v>1.9230769230769231</v>
      </c>
      <c r="V56">
        <v>0.521505376344086</v>
      </c>
      <c r="W56">
        <v>14.307692307692308</v>
      </c>
      <c r="X56">
        <v>0.82978723404255317</v>
      </c>
      <c r="Y56">
        <v>3.6153846153846154</v>
      </c>
      <c r="Z56">
        <v>1.8461538461538463</v>
      </c>
      <c r="AA56">
        <v>0.44968578701104184</v>
      </c>
      <c r="AB56">
        <v>-0.95845880349454005</v>
      </c>
      <c r="AC56">
        <v>0.17526504190050426</v>
      </c>
      <c r="AD56">
        <v>-0.41415525170946549</v>
      </c>
      <c r="AE56">
        <v>-0.82912113373401986</v>
      </c>
      <c r="AF56">
        <v>1.8567754153926226</v>
      </c>
      <c r="AG56">
        <v>0.8611831822081758</v>
      </c>
      <c r="AH56">
        <v>0.21231034418908895</v>
      </c>
      <c r="AI56">
        <v>0.10417685855074427</v>
      </c>
    </row>
    <row r="57" spans="1:35" hidden="1" x14ac:dyDescent="0.3">
      <c r="A57">
        <v>5</v>
      </c>
      <c r="B57">
        <v>56</v>
      </c>
      <c r="C57" s="26">
        <v>107.6</v>
      </c>
      <c r="D57" s="26">
        <v>112</v>
      </c>
      <c r="E57" s="26">
        <v>83</v>
      </c>
      <c r="F57">
        <v>5.6876537637969904E-2</v>
      </c>
      <c r="G57">
        <v>-6.6592355607999545E-2</v>
      </c>
      <c r="H57">
        <v>0.12346889324596945</v>
      </c>
      <c r="I57" t="s">
        <v>122</v>
      </c>
      <c r="J57" t="s">
        <v>32</v>
      </c>
      <c r="K57" t="s">
        <v>84</v>
      </c>
      <c r="L57" t="s">
        <v>275</v>
      </c>
      <c r="M57" s="27">
        <v>30.6</v>
      </c>
      <c r="N57" s="28">
        <v>11</v>
      </c>
      <c r="O57">
        <v>32.287878787878782</v>
      </c>
      <c r="P57">
        <v>19.818181818181817</v>
      </c>
      <c r="Q57">
        <v>2.8181818181818183</v>
      </c>
      <c r="R57">
        <v>3.9090909090909092</v>
      </c>
      <c r="S57">
        <v>1.7272727272727273</v>
      </c>
      <c r="T57">
        <v>0.81818181818181823</v>
      </c>
      <c r="U57">
        <v>0.36363636363636365</v>
      </c>
      <c r="V57">
        <v>0.45454545454545453</v>
      </c>
      <c r="W57">
        <v>15</v>
      </c>
      <c r="X57">
        <v>0.90243902439024393</v>
      </c>
      <c r="Y57">
        <v>3.7272727272727271</v>
      </c>
      <c r="Z57">
        <v>2.5454545454545454</v>
      </c>
      <c r="AA57">
        <v>0.66889240791618365</v>
      </c>
      <c r="AB57">
        <v>1.2274358798479637</v>
      </c>
      <c r="AC57">
        <v>-0.7376697042492063</v>
      </c>
      <c r="AD57">
        <v>-0.67490483572278503</v>
      </c>
      <c r="AE57">
        <v>-0.38716677212221068</v>
      </c>
      <c r="AF57">
        <v>-0.56336970027098354</v>
      </c>
      <c r="AG57">
        <v>-0.41807778564586057</v>
      </c>
      <c r="AH57">
        <v>0.86491848806682781</v>
      </c>
      <c r="AI57">
        <v>-0.57938917829192471</v>
      </c>
    </row>
    <row r="58" spans="1:35" hidden="1" x14ac:dyDescent="0.3">
      <c r="A58">
        <v>5</v>
      </c>
      <c r="B58">
        <v>57</v>
      </c>
      <c r="C58" s="26">
        <v>62.2</v>
      </c>
      <c r="D58" s="26">
        <v>61</v>
      </c>
      <c r="E58" s="26">
        <v>94</v>
      </c>
      <c r="F58">
        <v>5.6344050825105345E-2</v>
      </c>
      <c r="G58">
        <v>5.8091612601467495E-2</v>
      </c>
      <c r="H58">
        <v>-1.7475617763621498E-3</v>
      </c>
      <c r="I58" t="s">
        <v>131</v>
      </c>
      <c r="J58" t="s">
        <v>32</v>
      </c>
      <c r="K58" t="s">
        <v>58</v>
      </c>
      <c r="L58" t="s">
        <v>45</v>
      </c>
      <c r="M58" s="27">
        <v>33.5</v>
      </c>
      <c r="N58" s="28">
        <v>12</v>
      </c>
      <c r="O58">
        <v>31.752777777777776</v>
      </c>
      <c r="P58">
        <v>15</v>
      </c>
      <c r="Q58">
        <v>1.5</v>
      </c>
      <c r="R58">
        <v>7.083333333333333</v>
      </c>
      <c r="S58">
        <v>4.166666666666667</v>
      </c>
      <c r="T58">
        <v>1.1666666666666667</v>
      </c>
      <c r="U58">
        <v>1</v>
      </c>
      <c r="V58">
        <v>0.44444444444444442</v>
      </c>
      <c r="W58">
        <v>13.5</v>
      </c>
      <c r="X58">
        <v>0.62068965517241381</v>
      </c>
      <c r="Y58">
        <v>2.4166666666666665</v>
      </c>
      <c r="Z58">
        <v>1.25</v>
      </c>
      <c r="AA58">
        <v>-0.10963007560774751</v>
      </c>
      <c r="AB58">
        <v>-3.6494021409895147E-2</v>
      </c>
      <c r="AC58">
        <v>0.39766261590546786</v>
      </c>
      <c r="AD58">
        <v>0.42097644809223117</v>
      </c>
      <c r="AE58">
        <v>0.37228353892336935</v>
      </c>
      <c r="AF58">
        <v>0.42422314961864949</v>
      </c>
      <c r="AG58">
        <v>-0.55850074732164978</v>
      </c>
      <c r="AH58">
        <v>-1.0746132997463378</v>
      </c>
      <c r="AI58">
        <v>0.68691690495911983</v>
      </c>
    </row>
    <row r="59" spans="1:35" hidden="1" x14ac:dyDescent="0.3">
      <c r="A59">
        <v>5</v>
      </c>
      <c r="B59">
        <v>58</v>
      </c>
      <c r="C59" s="26">
        <v>43.5</v>
      </c>
      <c r="D59" s="26">
        <v>42</v>
      </c>
      <c r="E59" s="26">
        <v>98</v>
      </c>
      <c r="F59">
        <v>5.5732141377415299E-2</v>
      </c>
      <c r="G59">
        <v>-0.37983143765087118</v>
      </c>
      <c r="H59">
        <v>0.43556357902828646</v>
      </c>
      <c r="I59" t="s">
        <v>121</v>
      </c>
      <c r="J59" t="s">
        <v>32</v>
      </c>
      <c r="K59" t="s">
        <v>56</v>
      </c>
      <c r="L59" t="s">
        <v>275</v>
      </c>
      <c r="M59" s="27">
        <v>30.7</v>
      </c>
      <c r="N59" s="28">
        <v>2</v>
      </c>
      <c r="O59">
        <v>26.799999999999997</v>
      </c>
      <c r="P59">
        <v>19</v>
      </c>
      <c r="Q59">
        <v>1</v>
      </c>
      <c r="R59">
        <v>5</v>
      </c>
      <c r="S59">
        <v>6</v>
      </c>
      <c r="T59">
        <v>0.5</v>
      </c>
      <c r="U59">
        <v>0.5</v>
      </c>
      <c r="V59">
        <v>0.38709677419354838</v>
      </c>
      <c r="W59">
        <v>15.5</v>
      </c>
      <c r="X59">
        <v>0.8571428571428571</v>
      </c>
      <c r="Y59">
        <v>7</v>
      </c>
      <c r="Z59">
        <v>4</v>
      </c>
      <c r="AA59">
        <v>0.53669047675174275</v>
      </c>
      <c r="AB59">
        <v>-0.51591570809391052</v>
      </c>
      <c r="AC59">
        <v>-0.34748389493590542</v>
      </c>
      <c r="AD59">
        <v>1.2445890899656282</v>
      </c>
      <c r="AE59">
        <v>-1.0805779256855663</v>
      </c>
      <c r="AF59">
        <v>-0.35174266100891938</v>
      </c>
      <c r="AG59">
        <v>-1.8074013935750712</v>
      </c>
      <c r="AH59">
        <v>0.90456561264883784</v>
      </c>
      <c r="AI59">
        <v>-2.0012065349246768</v>
      </c>
    </row>
    <row r="60" spans="1:35" hidden="1" x14ac:dyDescent="0.3">
      <c r="A60">
        <v>5</v>
      </c>
      <c r="B60">
        <v>59</v>
      </c>
      <c r="C60" s="26">
        <v>76.400000000000006</v>
      </c>
      <c r="D60" s="26">
        <v>75</v>
      </c>
      <c r="E60" s="26">
        <v>85</v>
      </c>
      <c r="F60">
        <v>4.7796186431665333E-2</v>
      </c>
      <c r="G60">
        <v>0.20390854761522836</v>
      </c>
      <c r="H60">
        <v>-0.15611236118356303</v>
      </c>
      <c r="I60" t="s">
        <v>126</v>
      </c>
      <c r="J60" t="s">
        <v>411</v>
      </c>
      <c r="K60" t="s">
        <v>50</v>
      </c>
      <c r="L60" t="s">
        <v>275</v>
      </c>
      <c r="M60" s="27">
        <v>29.7</v>
      </c>
      <c r="N60" s="28">
        <v>8</v>
      </c>
      <c r="O60">
        <v>31.175000000000001</v>
      </c>
      <c r="P60">
        <v>18.875</v>
      </c>
      <c r="Q60">
        <v>1.625</v>
      </c>
      <c r="R60">
        <v>7.125</v>
      </c>
      <c r="S60">
        <v>4.125</v>
      </c>
      <c r="T60">
        <v>0.75</v>
      </c>
      <c r="U60">
        <v>0.25</v>
      </c>
      <c r="V60">
        <v>0.55454545454545456</v>
      </c>
      <c r="W60">
        <v>13.75</v>
      </c>
      <c r="X60">
        <v>0.84210526315789469</v>
      </c>
      <c r="Y60">
        <v>2.375</v>
      </c>
      <c r="Z60">
        <v>1.875</v>
      </c>
      <c r="AA60">
        <v>0.51649295949050866</v>
      </c>
      <c r="AB60">
        <v>8.3361400261108692E-2</v>
      </c>
      <c r="AC60">
        <v>0.4125655461222954</v>
      </c>
      <c r="AD60">
        <v>0.40225797895874477</v>
      </c>
      <c r="AE60">
        <v>-0.53575487645721553</v>
      </c>
      <c r="AF60">
        <v>-0.73972556632270381</v>
      </c>
      <c r="AG60">
        <v>1.4246238639844138</v>
      </c>
      <c r="AH60">
        <v>0.19537586296891912</v>
      </c>
      <c r="AI60">
        <v>7.5979759530984264E-2</v>
      </c>
    </row>
    <row r="61" spans="1:35" hidden="1" x14ac:dyDescent="0.3">
      <c r="A61">
        <v>5</v>
      </c>
      <c r="B61">
        <v>60</v>
      </c>
      <c r="C61" s="26">
        <v>44.4</v>
      </c>
      <c r="D61" s="26">
        <v>45</v>
      </c>
      <c r="E61" s="26">
        <v>96</v>
      </c>
      <c r="F61">
        <v>4.4033016144991874E-2</v>
      </c>
      <c r="G61">
        <v>-2.014227050920548E-2</v>
      </c>
      <c r="H61">
        <v>6.4175286654197361E-2</v>
      </c>
      <c r="I61" t="s">
        <v>128</v>
      </c>
      <c r="J61" t="s">
        <v>129</v>
      </c>
      <c r="K61" t="s">
        <v>74</v>
      </c>
      <c r="L61" t="s">
        <v>275</v>
      </c>
      <c r="M61" s="27">
        <v>28.3</v>
      </c>
      <c r="N61" s="28">
        <v>10</v>
      </c>
      <c r="O61">
        <v>30.75</v>
      </c>
      <c r="P61">
        <v>18.5</v>
      </c>
      <c r="Q61">
        <v>2.4</v>
      </c>
      <c r="R61">
        <v>5.7</v>
      </c>
      <c r="S61">
        <v>2.9</v>
      </c>
      <c r="T61">
        <v>0.8</v>
      </c>
      <c r="U61">
        <v>0.1</v>
      </c>
      <c r="V61">
        <v>0.46762589928057552</v>
      </c>
      <c r="W61">
        <v>13.9</v>
      </c>
      <c r="X61">
        <v>0.88571428571428568</v>
      </c>
      <c r="Y61">
        <v>3.5</v>
      </c>
      <c r="Z61">
        <v>2.2999999999999998</v>
      </c>
      <c r="AA61">
        <v>0.45590040770680645</v>
      </c>
      <c r="AB61">
        <v>0.82646501462133237</v>
      </c>
      <c r="AC61">
        <v>-9.7114667293203907E-2</v>
      </c>
      <c r="AD61">
        <v>-0.14806501356575252</v>
      </c>
      <c r="AE61">
        <v>-0.42679026661154529</v>
      </c>
      <c r="AF61">
        <v>-0.97251530951097453</v>
      </c>
      <c r="AG61">
        <v>-0.1500540482376447</v>
      </c>
      <c r="AH61">
        <v>0.67035094766828041</v>
      </c>
      <c r="AI61">
        <v>-0.33945749936014774</v>
      </c>
    </row>
    <row r="62" spans="1:35" hidden="1" x14ac:dyDescent="0.3">
      <c r="A62">
        <v>6</v>
      </c>
      <c r="B62">
        <v>61</v>
      </c>
      <c r="C62" s="26">
        <v>100.8</v>
      </c>
      <c r="D62" s="26">
        <v>95</v>
      </c>
      <c r="E62" s="26">
        <v>78</v>
      </c>
      <c r="F62">
        <v>3.0649236390751098E-2</v>
      </c>
      <c r="G62">
        <v>-7.4412273069291122E-3</v>
      </c>
      <c r="H62">
        <v>3.809046369768021E-2</v>
      </c>
      <c r="I62" t="s">
        <v>125</v>
      </c>
      <c r="J62" t="s">
        <v>32</v>
      </c>
      <c r="K62" t="s">
        <v>50</v>
      </c>
      <c r="L62" t="s">
        <v>274</v>
      </c>
      <c r="M62" s="27">
        <v>25.7</v>
      </c>
      <c r="N62" s="28">
        <v>12</v>
      </c>
      <c r="O62">
        <v>31.686111111111117</v>
      </c>
      <c r="P62">
        <v>11.416666666666666</v>
      </c>
      <c r="Q62">
        <v>2.6666666666666665</v>
      </c>
      <c r="R62">
        <v>3.4166666666666665</v>
      </c>
      <c r="S62">
        <v>5</v>
      </c>
      <c r="T62">
        <v>1.1666666666666667</v>
      </c>
      <c r="U62">
        <v>0.5</v>
      </c>
      <c r="V62">
        <v>0.376</v>
      </c>
      <c r="W62">
        <v>10.416666666666666</v>
      </c>
      <c r="X62">
        <v>0.7857142857142857</v>
      </c>
      <c r="Y62">
        <v>1.1666666666666667</v>
      </c>
      <c r="Z62">
        <v>0.83333333333333337</v>
      </c>
      <c r="AA62">
        <v>-0.68862557042979089</v>
      </c>
      <c r="AB62">
        <v>1.0821565808528071</v>
      </c>
      <c r="AC62">
        <v>-0.91379524317534921</v>
      </c>
      <c r="AD62">
        <v>0.79534583076195708</v>
      </c>
      <c r="AE62">
        <v>0.37228353892336935</v>
      </c>
      <c r="AF62">
        <v>-0.35174266100891938</v>
      </c>
      <c r="AG62">
        <v>-1.3757240357421632</v>
      </c>
      <c r="AH62">
        <v>-8.1077821188816276E-2</v>
      </c>
      <c r="AI62">
        <v>1.0942083352445435</v>
      </c>
    </row>
    <row r="63" spans="1:35" hidden="1" x14ac:dyDescent="0.3">
      <c r="A63">
        <v>6</v>
      </c>
      <c r="B63">
        <v>62</v>
      </c>
      <c r="C63" s="26">
        <v>55.3</v>
      </c>
      <c r="D63" s="26">
        <v>58</v>
      </c>
      <c r="E63" s="26">
        <v>95</v>
      </c>
      <c r="F63">
        <v>3.0117509725472034E-2</v>
      </c>
      <c r="G63">
        <v>9.3522678640732659E-2</v>
      </c>
      <c r="H63">
        <v>-6.3405168915260629E-2</v>
      </c>
      <c r="I63" t="s">
        <v>130</v>
      </c>
      <c r="J63" t="s">
        <v>32</v>
      </c>
      <c r="K63" t="s">
        <v>54</v>
      </c>
      <c r="L63" t="s">
        <v>45</v>
      </c>
      <c r="M63" s="27">
        <v>22.3</v>
      </c>
      <c r="N63" s="28">
        <v>12</v>
      </c>
      <c r="O63">
        <v>32.347222222222221</v>
      </c>
      <c r="P63">
        <v>13.916666666666666</v>
      </c>
      <c r="Q63">
        <v>8.3333333333333329E-2</v>
      </c>
      <c r="R63">
        <v>10.583333333333334</v>
      </c>
      <c r="S63">
        <v>4.583333333333333</v>
      </c>
      <c r="T63">
        <v>1.5</v>
      </c>
      <c r="U63">
        <v>1.5</v>
      </c>
      <c r="V63">
        <v>0.58823529411764708</v>
      </c>
      <c r="W63">
        <v>8.5</v>
      </c>
      <c r="X63">
        <v>0.6216216216216216</v>
      </c>
      <c r="Y63">
        <v>6.166666666666667</v>
      </c>
      <c r="Z63">
        <v>2.5833333333333335</v>
      </c>
      <c r="AA63">
        <v>-0.28467522520510957</v>
      </c>
      <c r="AB63">
        <v>-1.3948554670146054</v>
      </c>
      <c r="AC63">
        <v>1.6495087541189755</v>
      </c>
      <c r="AD63">
        <v>0.60816113942709393</v>
      </c>
      <c r="AE63">
        <v>1.098714271227837</v>
      </c>
      <c r="AF63">
        <v>1.2001889602462184</v>
      </c>
      <c r="AG63">
        <v>1.2472972116425263</v>
      </c>
      <c r="AH63">
        <v>-2.6662198647221054</v>
      </c>
      <c r="AI63">
        <v>-0.61641567195423619</v>
      </c>
    </row>
    <row r="64" spans="1:35" hidden="1" x14ac:dyDescent="0.3">
      <c r="A64">
        <v>6</v>
      </c>
      <c r="B64">
        <v>63</v>
      </c>
      <c r="C64" s="26">
        <v>68.2</v>
      </c>
      <c r="D64" s="26">
        <v>65</v>
      </c>
      <c r="E64" s="26">
        <v>90</v>
      </c>
      <c r="F64">
        <v>2.0714789953070262E-2</v>
      </c>
      <c r="G64">
        <v>-0.1661586548879897</v>
      </c>
      <c r="H64">
        <v>0.18687344484105997</v>
      </c>
      <c r="I64" t="s">
        <v>120</v>
      </c>
      <c r="J64" t="s">
        <v>32</v>
      </c>
      <c r="K64" t="s">
        <v>58</v>
      </c>
      <c r="L64" t="s">
        <v>275</v>
      </c>
      <c r="M64" s="27">
        <v>26.2</v>
      </c>
      <c r="N64" s="28">
        <v>13</v>
      </c>
      <c r="O64">
        <v>33.27051282051282</v>
      </c>
      <c r="P64">
        <v>14.76923076923077</v>
      </c>
      <c r="Q64">
        <v>1.5384615384615385</v>
      </c>
      <c r="R64">
        <v>3.6923076923076925</v>
      </c>
      <c r="S64">
        <v>3.8461538461538463</v>
      </c>
      <c r="T64">
        <v>1.3076923076923077</v>
      </c>
      <c r="U64">
        <v>0.61538461538461542</v>
      </c>
      <c r="V64">
        <v>0.42073170731707316</v>
      </c>
      <c r="W64">
        <v>12.615384615384615</v>
      </c>
      <c r="X64">
        <v>0.85</v>
      </c>
      <c r="Y64">
        <v>3.0769230769230771</v>
      </c>
      <c r="Z64">
        <v>2.6923076923076925</v>
      </c>
      <c r="AA64">
        <v>-0.14691779978233335</v>
      </c>
      <c r="AB64">
        <v>3.8456987349072964E-4</v>
      </c>
      <c r="AC64">
        <v>-0.81520662789479814</v>
      </c>
      <c r="AD64">
        <v>0.27698822398849032</v>
      </c>
      <c r="AE64">
        <v>0.67961961797525949</v>
      </c>
      <c r="AF64">
        <v>-0.17267362778717266</v>
      </c>
      <c r="AG64">
        <v>-0.91749337763451355</v>
      </c>
      <c r="AH64">
        <v>0.32280917329855546</v>
      </c>
      <c r="AI64">
        <v>-0.72293804602888545</v>
      </c>
    </row>
    <row r="65" spans="1:35" hidden="1" x14ac:dyDescent="0.3">
      <c r="A65">
        <v>6</v>
      </c>
      <c r="B65">
        <v>64</v>
      </c>
      <c r="C65" s="26">
        <v>116.3</v>
      </c>
      <c r="D65" s="26">
        <v>118</v>
      </c>
      <c r="E65" s="26">
        <v>84</v>
      </c>
      <c r="F65">
        <v>1.7920437287139435E-2</v>
      </c>
      <c r="G65">
        <v>0.12266463682825063</v>
      </c>
      <c r="H65">
        <v>-0.10474419954111119</v>
      </c>
      <c r="I65" t="s">
        <v>139</v>
      </c>
      <c r="J65" t="s">
        <v>32</v>
      </c>
      <c r="K65" t="s">
        <v>50</v>
      </c>
      <c r="L65" t="s">
        <v>275</v>
      </c>
      <c r="M65" s="27">
        <v>23.1</v>
      </c>
      <c r="N65" s="28">
        <v>9</v>
      </c>
      <c r="O65">
        <v>32.61296296296296</v>
      </c>
      <c r="P65">
        <v>20.111111111111111</v>
      </c>
      <c r="Q65">
        <v>1.5555555555555556</v>
      </c>
      <c r="R65">
        <v>7.1111111111111107</v>
      </c>
      <c r="S65">
        <v>2.2222222222222223</v>
      </c>
      <c r="T65">
        <v>1.1111111111111112</v>
      </c>
      <c r="U65">
        <v>0.33333333333333331</v>
      </c>
      <c r="V65">
        <v>0.51111111111111107</v>
      </c>
      <c r="W65">
        <v>15</v>
      </c>
      <c r="X65">
        <v>0.78378378378378377</v>
      </c>
      <c r="Y65">
        <v>4.1111111111111107</v>
      </c>
      <c r="Z65">
        <v>1.6666666666666667</v>
      </c>
      <c r="AA65">
        <v>0.71622396351826778</v>
      </c>
      <c r="AB65">
        <v>1.6775054888328804E-2</v>
      </c>
      <c r="AC65">
        <v>0.40759790271668611</v>
      </c>
      <c r="AD65">
        <v>-0.45255211147046293</v>
      </c>
      <c r="AE65">
        <v>0.25121175020595798</v>
      </c>
      <c r="AF65">
        <v>-0.61039793121810904</v>
      </c>
      <c r="AG65">
        <v>0.69891319577058364</v>
      </c>
      <c r="AH65">
        <v>-0.20341556763069268</v>
      </c>
      <c r="AI65">
        <v>0.27962547467369603</v>
      </c>
    </row>
    <row r="66" spans="1:35" hidden="1" x14ac:dyDescent="0.3">
      <c r="A66">
        <v>6</v>
      </c>
      <c r="B66">
        <v>65</v>
      </c>
      <c r="C66" s="26">
        <v>44.2</v>
      </c>
      <c r="D66" s="26">
        <v>43</v>
      </c>
      <c r="E66" s="26">
        <v>97</v>
      </c>
      <c r="F66">
        <v>1.5060259653155097E-2</v>
      </c>
      <c r="G66">
        <v>-0.18606596549113044</v>
      </c>
      <c r="H66">
        <v>0.20112622514428555</v>
      </c>
      <c r="I66" t="s">
        <v>132</v>
      </c>
      <c r="J66" t="s">
        <v>32</v>
      </c>
      <c r="K66" t="s">
        <v>92</v>
      </c>
      <c r="L66" t="s">
        <v>275</v>
      </c>
      <c r="M66" s="27">
        <v>22.5</v>
      </c>
      <c r="N66" s="28">
        <v>13</v>
      </c>
      <c r="O66">
        <v>30.829487179487177</v>
      </c>
      <c r="P66">
        <v>14.538461538461538</v>
      </c>
      <c r="Q66">
        <v>1.6923076923076923</v>
      </c>
      <c r="R66">
        <v>7.6923076923076925</v>
      </c>
      <c r="S66">
        <v>1.8461538461538463</v>
      </c>
      <c r="T66">
        <v>1</v>
      </c>
      <c r="U66">
        <v>0.53846153846153844</v>
      </c>
      <c r="V66">
        <v>0.37748344370860926</v>
      </c>
      <c r="W66">
        <v>11.615384615384615</v>
      </c>
      <c r="X66">
        <v>0.84126984126984128</v>
      </c>
      <c r="Y66">
        <v>4.8461538461538458</v>
      </c>
      <c r="Z66">
        <v>2.2307692307692308</v>
      </c>
      <c r="AA66">
        <v>-0.18420552395691947</v>
      </c>
      <c r="AB66">
        <v>0.1478989350070338</v>
      </c>
      <c r="AC66">
        <v>0.61547467292063873</v>
      </c>
      <c r="AD66">
        <v>-0.62149829441885207</v>
      </c>
      <c r="AE66">
        <v>9.0681727711352921E-3</v>
      </c>
      <c r="AF66">
        <v>-0.29205298326833717</v>
      </c>
      <c r="AG66">
        <v>-1.5082310452795362</v>
      </c>
      <c r="AH66">
        <v>0.43073683851738659</v>
      </c>
      <c r="AI66">
        <v>-0.27178446171272369</v>
      </c>
    </row>
    <row r="67" spans="1:35" x14ac:dyDescent="0.3">
      <c r="A67">
        <v>6</v>
      </c>
      <c r="B67">
        <v>66</v>
      </c>
      <c r="C67" s="26">
        <v>135.9</v>
      </c>
      <c r="D67" s="26">
        <v>269</v>
      </c>
      <c r="E67" s="26">
        <v>53</v>
      </c>
      <c r="F67">
        <v>-4.7594044123090472E-3</v>
      </c>
      <c r="G67">
        <v>3.7021728071421713E-2</v>
      </c>
      <c r="H67">
        <v>-4.1781132483730762E-2</v>
      </c>
      <c r="I67" t="s">
        <v>133</v>
      </c>
      <c r="J67" t="s">
        <v>412</v>
      </c>
      <c r="K67" t="s">
        <v>76</v>
      </c>
      <c r="L67" t="s">
        <v>274</v>
      </c>
      <c r="M67" s="27">
        <v>24.7</v>
      </c>
      <c r="N67" s="28">
        <v>10</v>
      </c>
      <c r="O67">
        <v>27.721666666666664</v>
      </c>
      <c r="P67">
        <v>12.6</v>
      </c>
      <c r="Q67">
        <v>2.2000000000000002</v>
      </c>
      <c r="R67">
        <v>6.6</v>
      </c>
      <c r="S67">
        <v>1.4</v>
      </c>
      <c r="T67">
        <v>1.4</v>
      </c>
      <c r="U67">
        <v>0.4</v>
      </c>
      <c r="V67">
        <v>0.46236559139784944</v>
      </c>
      <c r="W67">
        <v>9.3000000000000007</v>
      </c>
      <c r="X67">
        <v>0.81818181818181823</v>
      </c>
      <c r="Y67">
        <v>2.2000000000000002</v>
      </c>
      <c r="Z67">
        <v>1.4</v>
      </c>
      <c r="AA67">
        <v>-0.4974224070234417</v>
      </c>
      <c r="AB67">
        <v>0.63469633994772645</v>
      </c>
      <c r="AC67">
        <v>0.2247886253902692</v>
      </c>
      <c r="AD67">
        <v>-0.82192990237125929</v>
      </c>
      <c r="AE67">
        <v>0.88078505153649644</v>
      </c>
      <c r="AF67">
        <v>-0.50693582313443308</v>
      </c>
      <c r="AG67">
        <v>-0.17378060652740859</v>
      </c>
      <c r="AH67">
        <v>5.2702284768478685E-2</v>
      </c>
      <c r="AI67">
        <v>0.5402919900563673</v>
      </c>
    </row>
    <row r="68" spans="1:35" hidden="1" x14ac:dyDescent="0.3">
      <c r="A68">
        <v>6</v>
      </c>
      <c r="B68">
        <v>67</v>
      </c>
      <c r="C68" s="26">
        <v>44.7</v>
      </c>
      <c r="D68" s="26">
        <v>44</v>
      </c>
      <c r="E68" s="26">
        <v>98</v>
      </c>
      <c r="F68">
        <v>-1.1253001653908511E-2</v>
      </c>
      <c r="G68">
        <v>-0.22106849464543049</v>
      </c>
      <c r="H68">
        <v>0.20981549299152197</v>
      </c>
      <c r="I68" t="s">
        <v>134</v>
      </c>
      <c r="J68" t="s">
        <v>32</v>
      </c>
      <c r="K68" t="s">
        <v>37</v>
      </c>
      <c r="L68" t="s">
        <v>274</v>
      </c>
      <c r="M68" s="27">
        <v>28.2</v>
      </c>
      <c r="N68" s="28">
        <v>13</v>
      </c>
      <c r="O68">
        <v>37.591025641025645</v>
      </c>
      <c r="P68">
        <v>21</v>
      </c>
      <c r="Q68">
        <v>2</v>
      </c>
      <c r="R68">
        <v>4.5384615384615383</v>
      </c>
      <c r="S68">
        <v>3.3846153846153846</v>
      </c>
      <c r="T68">
        <v>0.76923076923076927</v>
      </c>
      <c r="U68">
        <v>0.53846153846153844</v>
      </c>
      <c r="V68">
        <v>0.41729323308270677</v>
      </c>
      <c r="W68">
        <v>20.46153846153846</v>
      </c>
      <c r="X68">
        <v>0.78125</v>
      </c>
      <c r="Y68">
        <v>2.4615384615384617</v>
      </c>
      <c r="Z68">
        <v>2.3076923076923075</v>
      </c>
      <c r="AA68">
        <v>0.85985075293148783</v>
      </c>
      <c r="AB68">
        <v>0.4429276652741202</v>
      </c>
      <c r="AC68">
        <v>-0.51256250656845592</v>
      </c>
      <c r="AD68">
        <v>6.964518127910356E-2</v>
      </c>
      <c r="AE68">
        <v>-0.49384541113195773</v>
      </c>
      <c r="AF68">
        <v>-0.29205298326833717</v>
      </c>
      <c r="AG68">
        <v>-1.5638687144660979</v>
      </c>
      <c r="AH68">
        <v>-0.15273371009332024</v>
      </c>
      <c r="AI68">
        <v>-0.34697672576541705</v>
      </c>
    </row>
    <row r="69" spans="1:35" hidden="1" x14ac:dyDescent="0.3">
      <c r="A69">
        <v>6</v>
      </c>
      <c r="B69">
        <v>68</v>
      </c>
      <c r="C69" s="26">
        <v>140.9</v>
      </c>
      <c r="D69" s="26">
        <v>160</v>
      </c>
      <c r="E69" s="26">
        <v>11</v>
      </c>
      <c r="F69">
        <v>-1.6905295461926782E-2</v>
      </c>
      <c r="G69">
        <v>-9.4925610174673727E-2</v>
      </c>
      <c r="H69">
        <v>7.8020314712746952E-2</v>
      </c>
      <c r="I69" t="s">
        <v>137</v>
      </c>
      <c r="J69" t="s">
        <v>138</v>
      </c>
      <c r="K69" t="s">
        <v>111</v>
      </c>
      <c r="L69" t="s">
        <v>274</v>
      </c>
      <c r="M69" s="27">
        <v>25.7</v>
      </c>
      <c r="N69" s="28">
        <v>4</v>
      </c>
      <c r="O69">
        <v>25.408333333333335</v>
      </c>
      <c r="P69">
        <v>8</v>
      </c>
      <c r="Q69">
        <v>1.25</v>
      </c>
      <c r="R69">
        <v>3</v>
      </c>
      <c r="S69">
        <v>3.75</v>
      </c>
      <c r="T69">
        <v>2.5</v>
      </c>
      <c r="U69">
        <v>0</v>
      </c>
      <c r="V69">
        <v>0.37931034482758619</v>
      </c>
      <c r="W69">
        <v>7.25</v>
      </c>
      <c r="X69">
        <v>0.83333333333333337</v>
      </c>
      <c r="Y69">
        <v>1.5</v>
      </c>
      <c r="Z69">
        <v>1.75</v>
      </c>
      <c r="AA69">
        <v>-1.2406910422368553</v>
      </c>
      <c r="AB69">
        <v>-0.27620486475190281</v>
      </c>
      <c r="AC69">
        <v>-1.0628245453436238</v>
      </c>
      <c r="AD69">
        <v>0.23379175675736805</v>
      </c>
      <c r="AE69">
        <v>3.2780064681412409</v>
      </c>
      <c r="AF69">
        <v>-1.1277084716364882</v>
      </c>
      <c r="AG69">
        <v>-0.93416061195518751</v>
      </c>
      <c r="AH69">
        <v>7.7293630836774166E-2</v>
      </c>
      <c r="AI69">
        <v>0.19816718861661137</v>
      </c>
    </row>
    <row r="70" spans="1:35" hidden="1" x14ac:dyDescent="0.3">
      <c r="A70">
        <v>6</v>
      </c>
      <c r="B70">
        <v>69</v>
      </c>
      <c r="C70" s="26">
        <v>55.6</v>
      </c>
      <c r="D70" s="26">
        <v>53</v>
      </c>
      <c r="E70" s="26">
        <v>91</v>
      </c>
      <c r="F70">
        <v>-2.2262379671822961E-2</v>
      </c>
      <c r="G70">
        <v>-3.0873378868998064E-2</v>
      </c>
      <c r="H70">
        <v>8.6109991971751038E-3</v>
      </c>
      <c r="I70" t="s">
        <v>136</v>
      </c>
      <c r="J70" t="s">
        <v>32</v>
      </c>
      <c r="K70" t="s">
        <v>74</v>
      </c>
      <c r="L70" t="s">
        <v>45</v>
      </c>
      <c r="M70" s="27">
        <v>31.6</v>
      </c>
      <c r="N70" s="28">
        <v>12</v>
      </c>
      <c r="O70">
        <v>26.738888888888894</v>
      </c>
      <c r="P70">
        <v>10.916666666666666</v>
      </c>
      <c r="Q70">
        <v>1.5</v>
      </c>
      <c r="R70">
        <v>4.75</v>
      </c>
      <c r="S70">
        <v>1.3333333333333333</v>
      </c>
      <c r="T70">
        <v>0.58333333333333337</v>
      </c>
      <c r="U70">
        <v>2.25</v>
      </c>
      <c r="V70">
        <v>0.4107142857142857</v>
      </c>
      <c r="W70">
        <v>9.3333333333333339</v>
      </c>
      <c r="X70">
        <v>0.91304347826086951</v>
      </c>
      <c r="Y70">
        <v>1.9166666666666667</v>
      </c>
      <c r="Z70">
        <v>1.25</v>
      </c>
      <c r="AA70">
        <v>-0.76941563947472724</v>
      </c>
      <c r="AB70">
        <v>-3.6494021409895147E-2</v>
      </c>
      <c r="AC70">
        <v>-0.4369014762368702</v>
      </c>
      <c r="AD70">
        <v>-0.85187945298483736</v>
      </c>
      <c r="AE70">
        <v>-0.89897024260944935</v>
      </c>
      <c r="AF70">
        <v>2.3641376761875716</v>
      </c>
      <c r="AG70">
        <v>-0.80894065707734153</v>
      </c>
      <c r="AH70">
        <v>0.47368649882544683</v>
      </c>
      <c r="AI70">
        <v>0.68691690495911983</v>
      </c>
    </row>
    <row r="71" spans="1:35" x14ac:dyDescent="0.3">
      <c r="A71">
        <v>6</v>
      </c>
      <c r="B71">
        <v>70</v>
      </c>
      <c r="C71" s="26">
        <v>143.69999999999999</v>
      </c>
      <c r="D71" s="26">
        <v>146</v>
      </c>
      <c r="E71" s="26">
        <v>72</v>
      </c>
      <c r="F71">
        <v>-2.8938748598064938E-2</v>
      </c>
      <c r="G71">
        <v>-8.0630242451003777E-3</v>
      </c>
      <c r="H71">
        <v>-2.0875724352964559E-2</v>
      </c>
      <c r="I71" t="s">
        <v>115</v>
      </c>
      <c r="J71" t="s">
        <v>32</v>
      </c>
      <c r="K71" t="s">
        <v>90</v>
      </c>
      <c r="L71" t="s">
        <v>274</v>
      </c>
      <c r="M71" s="27">
        <v>28.9</v>
      </c>
      <c r="N71" s="28">
        <v>10</v>
      </c>
      <c r="O71">
        <v>32.214999999999996</v>
      </c>
      <c r="P71">
        <v>14.8</v>
      </c>
      <c r="Q71">
        <v>1.8</v>
      </c>
      <c r="R71">
        <v>7.4</v>
      </c>
      <c r="S71">
        <v>2.7</v>
      </c>
      <c r="T71">
        <v>1.1000000000000001</v>
      </c>
      <c r="U71">
        <v>0.6</v>
      </c>
      <c r="V71">
        <v>0.43801652892561982</v>
      </c>
      <c r="W71">
        <v>12.1</v>
      </c>
      <c r="X71">
        <v>0.72727272727272729</v>
      </c>
      <c r="Y71">
        <v>3.3</v>
      </c>
      <c r="Z71">
        <v>1.2</v>
      </c>
      <c r="AA71">
        <v>-0.1419461032257219</v>
      </c>
      <c r="AB71">
        <v>0.25115899060051411</v>
      </c>
      <c r="AC71">
        <v>0.5109248855533568</v>
      </c>
      <c r="AD71">
        <v>-0.23791366540648665</v>
      </c>
      <c r="AE71">
        <v>0.22699739246247583</v>
      </c>
      <c r="AF71">
        <v>-0.19654949888340564</v>
      </c>
      <c r="AG71">
        <v>-0.60578785461281948</v>
      </c>
      <c r="AH71">
        <v>-0.6152432412871871</v>
      </c>
      <c r="AI71">
        <v>0.73579187659337064</v>
      </c>
    </row>
    <row r="72" spans="1:35" hidden="1" x14ac:dyDescent="0.3">
      <c r="A72">
        <v>6</v>
      </c>
      <c r="B72">
        <v>71</v>
      </c>
      <c r="C72" s="26">
        <v>114.2</v>
      </c>
      <c r="D72" s="26">
        <v>107</v>
      </c>
      <c r="E72" s="26">
        <v>77</v>
      </c>
      <c r="F72">
        <v>-3.3147391048510853E-2</v>
      </c>
      <c r="G72">
        <v>-0.12195129091324478</v>
      </c>
      <c r="H72">
        <v>8.8803899864733915E-2</v>
      </c>
      <c r="I72" t="s">
        <v>145</v>
      </c>
      <c r="J72" t="s">
        <v>32</v>
      </c>
      <c r="K72" t="s">
        <v>124</v>
      </c>
      <c r="L72" t="s">
        <v>274</v>
      </c>
      <c r="M72" s="27">
        <v>27.2</v>
      </c>
      <c r="N72" s="28">
        <v>12</v>
      </c>
      <c r="O72">
        <v>26.993055555555554</v>
      </c>
      <c r="P72">
        <v>13.583333333333334</v>
      </c>
      <c r="Q72">
        <v>2.6666666666666665</v>
      </c>
      <c r="R72">
        <v>2.6666666666666665</v>
      </c>
      <c r="S72">
        <v>4.583333333333333</v>
      </c>
      <c r="T72">
        <v>1.4166666666666667</v>
      </c>
      <c r="U72">
        <v>8.3333333333333329E-2</v>
      </c>
      <c r="V72">
        <v>0.39568345323741005</v>
      </c>
      <c r="W72">
        <v>11.583333333333334</v>
      </c>
      <c r="X72">
        <v>0.75</v>
      </c>
      <c r="Y72">
        <v>2.3333333333333335</v>
      </c>
      <c r="Z72">
        <v>1.5833333333333333</v>
      </c>
      <c r="AA72">
        <v>-0.33853527123506688</v>
      </c>
      <c r="AB72">
        <v>1.0821565808528071</v>
      </c>
      <c r="AC72">
        <v>-1.1820479870782437</v>
      </c>
      <c r="AD72">
        <v>0.60816113942709393</v>
      </c>
      <c r="AE72">
        <v>0.91710658815172019</v>
      </c>
      <c r="AF72">
        <v>-0.99838083653189336</v>
      </c>
      <c r="AG72">
        <v>-1.2266136416104079</v>
      </c>
      <c r="AH72">
        <v>-0.3204919509259932</v>
      </c>
      <c r="AI72">
        <v>0.36108376073078091</v>
      </c>
    </row>
    <row r="73" spans="1:35" hidden="1" x14ac:dyDescent="0.3">
      <c r="A73">
        <v>6</v>
      </c>
      <c r="B73">
        <v>72</v>
      </c>
      <c r="C73" s="26">
        <v>68.5</v>
      </c>
      <c r="D73" s="26">
        <v>69</v>
      </c>
      <c r="E73" s="26">
        <v>90</v>
      </c>
      <c r="F73">
        <v>-3.5505200513821285E-2</v>
      </c>
      <c r="G73">
        <v>9.1013365185256545E-2</v>
      </c>
      <c r="H73">
        <v>-0.12651856569907782</v>
      </c>
      <c r="I73" t="s">
        <v>135</v>
      </c>
      <c r="J73" t="s">
        <v>32</v>
      </c>
      <c r="K73" t="s">
        <v>66</v>
      </c>
      <c r="L73" t="s">
        <v>45</v>
      </c>
      <c r="M73" s="27">
        <v>22.3</v>
      </c>
      <c r="N73" s="28">
        <v>11</v>
      </c>
      <c r="O73">
        <v>29.107575757575759</v>
      </c>
      <c r="P73">
        <v>14.363636363636363</v>
      </c>
      <c r="Q73">
        <v>0.63636363636363635</v>
      </c>
      <c r="R73">
        <v>9</v>
      </c>
      <c r="S73">
        <v>2.4545454545454546</v>
      </c>
      <c r="T73">
        <v>0.54545454545454541</v>
      </c>
      <c r="U73">
        <v>1.3636363636363635</v>
      </c>
      <c r="V73">
        <v>0.51666666666666672</v>
      </c>
      <c r="W73">
        <v>10.909090909090908</v>
      </c>
      <c r="X73">
        <v>0.81818181818181823</v>
      </c>
      <c r="Y73">
        <v>3</v>
      </c>
      <c r="Z73">
        <v>1.4545454545454546</v>
      </c>
      <c r="AA73">
        <v>-0.21245379984675739</v>
      </c>
      <c r="AB73">
        <v>-0.86458602568228526</v>
      </c>
      <c r="AC73">
        <v>1.0831974058795315</v>
      </c>
      <c r="AD73">
        <v>-0.34818246539284237</v>
      </c>
      <c r="AE73">
        <v>-0.98151918946223005</v>
      </c>
      <c r="AF73">
        <v>0.98856192098415396</v>
      </c>
      <c r="AG73">
        <v>0.58068285108141893</v>
      </c>
      <c r="AH73">
        <v>8.6445749923680509E-2</v>
      </c>
      <c r="AI73">
        <v>0.48697383918263903</v>
      </c>
    </row>
    <row r="74" spans="1:35" hidden="1" x14ac:dyDescent="0.3">
      <c r="A74">
        <v>7</v>
      </c>
      <c r="B74">
        <v>73</v>
      </c>
      <c r="C74" s="26">
        <v>136.30000000000001</v>
      </c>
      <c r="D74" s="26">
        <v>188</v>
      </c>
      <c r="E74" s="26">
        <v>43</v>
      </c>
      <c r="F74">
        <v>-4.9949666553436793E-2</v>
      </c>
      <c r="G74">
        <v>6.2380231384327037E-2</v>
      </c>
      <c r="H74">
        <v>-0.11232989793776382</v>
      </c>
      <c r="I74" t="s">
        <v>140</v>
      </c>
      <c r="J74" t="s">
        <v>281</v>
      </c>
      <c r="K74" t="s">
        <v>33</v>
      </c>
      <c r="L74" t="s">
        <v>274</v>
      </c>
      <c r="M74" s="27">
        <v>26.4</v>
      </c>
      <c r="N74" s="28">
        <v>10</v>
      </c>
      <c r="O74">
        <v>29.236666666666668</v>
      </c>
      <c r="P74">
        <v>11.8</v>
      </c>
      <c r="Q74">
        <v>2.5</v>
      </c>
      <c r="R74">
        <v>4.9000000000000004</v>
      </c>
      <c r="S74">
        <v>0.7</v>
      </c>
      <c r="T74">
        <v>1.2</v>
      </c>
      <c r="U74">
        <v>1</v>
      </c>
      <c r="V74">
        <v>0.47499999999999998</v>
      </c>
      <c r="W74">
        <v>8</v>
      </c>
      <c r="X74">
        <v>0.80952380952380953</v>
      </c>
      <c r="Y74">
        <v>2.1</v>
      </c>
      <c r="Z74">
        <v>1</v>
      </c>
      <c r="AA74">
        <v>-0.62668651749533955</v>
      </c>
      <c r="AB74">
        <v>0.9223493519581355</v>
      </c>
      <c r="AC74">
        <v>-0.38325092745629119</v>
      </c>
      <c r="AD74">
        <v>-1.1364001838138291</v>
      </c>
      <c r="AE74">
        <v>0.4449266121538159</v>
      </c>
      <c r="AF74">
        <v>0.42422314961864949</v>
      </c>
      <c r="AG74">
        <v>-2.0222014797373133E-2</v>
      </c>
      <c r="AH74">
        <v>5.1908491608015136E-3</v>
      </c>
      <c r="AI74">
        <v>0.93129176313037398</v>
      </c>
    </row>
    <row r="75" spans="1:35" hidden="1" x14ac:dyDescent="0.3">
      <c r="A75">
        <v>7</v>
      </c>
      <c r="B75">
        <v>74</v>
      </c>
      <c r="C75" s="26">
        <v>137</v>
      </c>
      <c r="D75" s="26">
        <v>180</v>
      </c>
      <c r="E75" s="26">
        <v>71</v>
      </c>
      <c r="F75">
        <v>-5.6361019824714087E-2</v>
      </c>
      <c r="G75">
        <v>-3.5017915252428214E-2</v>
      </c>
      <c r="H75">
        <v>-2.1343104572285873E-2</v>
      </c>
      <c r="I75" t="s">
        <v>141</v>
      </c>
      <c r="J75" t="s">
        <v>32</v>
      </c>
      <c r="K75" t="s">
        <v>56</v>
      </c>
      <c r="L75" t="s">
        <v>274</v>
      </c>
      <c r="M75" s="27">
        <v>23.4</v>
      </c>
      <c r="N75" s="28">
        <v>13</v>
      </c>
      <c r="O75">
        <v>33.955128205128212</v>
      </c>
      <c r="P75">
        <v>17.846153846153847</v>
      </c>
      <c r="Q75">
        <v>2.8461538461538463</v>
      </c>
      <c r="R75">
        <v>3.8461538461538463</v>
      </c>
      <c r="S75">
        <v>4.2307692307692308</v>
      </c>
      <c r="T75">
        <v>0.38461538461538464</v>
      </c>
      <c r="U75">
        <v>7.6923076923076927E-2</v>
      </c>
      <c r="V75">
        <v>0.45238095238095238</v>
      </c>
      <c r="W75">
        <v>12.923076923076923</v>
      </c>
      <c r="X75">
        <v>0.87755102040816324</v>
      </c>
      <c r="Y75">
        <v>3.7692307692307692</v>
      </c>
      <c r="Z75">
        <v>1.4615384615384615</v>
      </c>
      <c r="AA75">
        <v>0.35025185587881297</v>
      </c>
      <c r="AB75">
        <v>1.2542566735086078</v>
      </c>
      <c r="AC75">
        <v>-0.76018042401728136</v>
      </c>
      <c r="AD75">
        <v>0.44977409291297926</v>
      </c>
      <c r="AE75">
        <v>-1.3320347176371128</v>
      </c>
      <c r="AF75">
        <v>-1.0083291161553236</v>
      </c>
      <c r="AG75">
        <v>-0.40077227731306764</v>
      </c>
      <c r="AH75">
        <v>0.65173449673631911</v>
      </c>
      <c r="AI75">
        <v>0.48013817881421245</v>
      </c>
    </row>
    <row r="76" spans="1:35" x14ac:dyDescent="0.3">
      <c r="A76">
        <v>7</v>
      </c>
      <c r="B76">
        <v>75</v>
      </c>
      <c r="C76" s="26">
        <v>68</v>
      </c>
      <c r="D76" s="26">
        <v>55</v>
      </c>
      <c r="E76" s="26">
        <v>93</v>
      </c>
      <c r="F76">
        <v>-5.7664950233392132E-2</v>
      </c>
      <c r="G76">
        <v>-8.5453655129439643E-2</v>
      </c>
      <c r="H76">
        <v>2.7788704896047511E-2</v>
      </c>
      <c r="I76" t="s">
        <v>142</v>
      </c>
      <c r="J76" t="s">
        <v>32</v>
      </c>
      <c r="K76" t="s">
        <v>98</v>
      </c>
      <c r="L76" t="s">
        <v>274</v>
      </c>
      <c r="M76" s="27">
        <v>21.4</v>
      </c>
      <c r="N76" s="28">
        <v>12</v>
      </c>
      <c r="O76">
        <v>35.137500000000003</v>
      </c>
      <c r="P76">
        <v>20.416666666666668</v>
      </c>
      <c r="Q76">
        <v>1.6666666666666667</v>
      </c>
      <c r="R76">
        <v>5.5</v>
      </c>
      <c r="S76">
        <v>3.0833333333333335</v>
      </c>
      <c r="T76">
        <v>0.83333333333333337</v>
      </c>
      <c r="U76">
        <v>0.58333333333333337</v>
      </c>
      <c r="V76">
        <v>0.46464646464646464</v>
      </c>
      <c r="W76">
        <v>16.5</v>
      </c>
      <c r="X76">
        <v>0.7592592592592593</v>
      </c>
      <c r="Y76">
        <v>4.5</v>
      </c>
      <c r="Z76">
        <v>2.0833333333333335</v>
      </c>
      <c r="AA76">
        <v>0.76559567237906234</v>
      </c>
      <c r="AB76">
        <v>0.1233132074847767</v>
      </c>
      <c r="AC76">
        <v>-0.16864873233397581</v>
      </c>
      <c r="AD76">
        <v>-6.5703749378412682E-2</v>
      </c>
      <c r="AE76">
        <v>-0.35414719338109851</v>
      </c>
      <c r="AF76">
        <v>-0.22241502590432452</v>
      </c>
      <c r="AG76">
        <v>-0.23776228891948414</v>
      </c>
      <c r="AH76">
        <v>-0.48164883049977236</v>
      </c>
      <c r="AI76">
        <v>-0.12766595561172772</v>
      </c>
    </row>
    <row r="77" spans="1:35" hidden="1" x14ac:dyDescent="0.3">
      <c r="A77">
        <v>7</v>
      </c>
      <c r="B77">
        <v>76</v>
      </c>
      <c r="C77" s="26">
        <v>91.7</v>
      </c>
      <c r="D77" s="26">
        <v>83</v>
      </c>
      <c r="E77" s="26">
        <v>77</v>
      </c>
      <c r="F77">
        <v>-6.2953226916304783E-2</v>
      </c>
      <c r="G77">
        <v>-0.1355418895479783</v>
      </c>
      <c r="H77">
        <v>7.2588662631673517E-2</v>
      </c>
      <c r="I77" t="s">
        <v>143</v>
      </c>
      <c r="J77" t="s">
        <v>32</v>
      </c>
      <c r="K77" t="s">
        <v>44</v>
      </c>
      <c r="L77" t="s">
        <v>274</v>
      </c>
      <c r="M77" s="27">
        <v>31.4</v>
      </c>
      <c r="N77" s="28">
        <v>9</v>
      </c>
      <c r="O77">
        <v>26.955555555555556</v>
      </c>
      <c r="P77">
        <v>13.111111111111111</v>
      </c>
      <c r="Q77">
        <v>0.66666666666666663</v>
      </c>
      <c r="R77">
        <v>2</v>
      </c>
      <c r="S77">
        <v>7.4444444444444446</v>
      </c>
      <c r="T77">
        <v>1.1111111111111112</v>
      </c>
      <c r="U77">
        <v>0.33333333333333331</v>
      </c>
      <c r="V77">
        <v>0.46987951807228917</v>
      </c>
      <c r="W77">
        <v>9.2222222222222214</v>
      </c>
      <c r="X77">
        <v>0.87179487179487181</v>
      </c>
      <c r="Y77">
        <v>4.333333333333333</v>
      </c>
      <c r="Z77">
        <v>2.6666666666666665</v>
      </c>
      <c r="AA77">
        <v>-0.41483700311084021</v>
      </c>
      <c r="AB77">
        <v>-0.83553016588325402</v>
      </c>
      <c r="AC77">
        <v>-1.4204948705474831</v>
      </c>
      <c r="AD77">
        <v>1.8934960199264868</v>
      </c>
      <c r="AE77">
        <v>0.25121175020595798</v>
      </c>
      <c r="AF77">
        <v>-0.61039793121810904</v>
      </c>
      <c r="AG77">
        <v>-8.1330459506350664E-2</v>
      </c>
      <c r="AH77">
        <v>0.69587961221310846</v>
      </c>
      <c r="AI77">
        <v>-0.69787395801132057</v>
      </c>
    </row>
    <row r="78" spans="1:35" hidden="1" x14ac:dyDescent="0.3">
      <c r="A78">
        <v>7</v>
      </c>
      <c r="B78">
        <v>77</v>
      </c>
      <c r="C78" s="26">
        <v>77.400000000000006</v>
      </c>
      <c r="D78" s="26">
        <v>81</v>
      </c>
      <c r="E78" s="26">
        <v>90</v>
      </c>
      <c r="F78">
        <v>-6.3144101400771271E-2</v>
      </c>
      <c r="G78">
        <v>0.12854687007373494</v>
      </c>
      <c r="H78">
        <v>-0.1916909714745062</v>
      </c>
      <c r="I78" t="s">
        <v>144</v>
      </c>
      <c r="J78" t="s">
        <v>32</v>
      </c>
      <c r="K78" t="s">
        <v>37</v>
      </c>
      <c r="L78" t="s">
        <v>45</v>
      </c>
      <c r="M78" s="27">
        <v>30.4</v>
      </c>
      <c r="N78" s="28">
        <v>12</v>
      </c>
      <c r="O78">
        <v>28.152777777777775</v>
      </c>
      <c r="P78">
        <v>15.333333333333334</v>
      </c>
      <c r="Q78">
        <v>0</v>
      </c>
      <c r="R78">
        <v>12.166666666666666</v>
      </c>
      <c r="S78">
        <v>0.91666666666666663</v>
      </c>
      <c r="T78">
        <v>0.33333333333333331</v>
      </c>
      <c r="U78">
        <v>1.8333333333333333</v>
      </c>
      <c r="V78">
        <v>0.58267716535433067</v>
      </c>
      <c r="W78">
        <v>10.583333333333334</v>
      </c>
      <c r="X78">
        <v>0.76595744680851063</v>
      </c>
      <c r="Y78">
        <v>3.9166666666666665</v>
      </c>
      <c r="Z78">
        <v>1.8333333333333333</v>
      </c>
      <c r="AA78">
        <v>-5.5770029577789898E-2</v>
      </c>
      <c r="AB78">
        <v>-1.4747590814619411</v>
      </c>
      <c r="AC78">
        <v>2.2158201023584185</v>
      </c>
      <c r="AD78">
        <v>-1.0390641443197004</v>
      </c>
      <c r="AE78">
        <v>-1.4437932918378003</v>
      </c>
      <c r="AF78">
        <v>1.7174995006645972</v>
      </c>
      <c r="AG78">
        <v>1.4822216379094866</v>
      </c>
      <c r="AH78">
        <v>-0.36194176563118302</v>
      </c>
      <c r="AI78">
        <v>0.11670890255952671</v>
      </c>
    </row>
    <row r="79" spans="1:35" hidden="1" x14ac:dyDescent="0.3">
      <c r="A79">
        <v>7</v>
      </c>
      <c r="B79">
        <v>78</v>
      </c>
      <c r="C79" s="26">
        <v>130</v>
      </c>
      <c r="D79" s="26">
        <v>214</v>
      </c>
      <c r="E79" s="26">
        <v>85</v>
      </c>
      <c r="F79">
        <v>-7.7659004461194975E-2</v>
      </c>
      <c r="G79">
        <v>0.10405612834004833</v>
      </c>
      <c r="H79">
        <v>-0.1817151328012433</v>
      </c>
      <c r="I79" t="s">
        <v>153</v>
      </c>
      <c r="J79" t="s">
        <v>32</v>
      </c>
      <c r="K79" t="s">
        <v>68</v>
      </c>
      <c r="L79" t="s">
        <v>45</v>
      </c>
      <c r="M79" s="27">
        <v>28.7</v>
      </c>
      <c r="N79" s="28">
        <v>12</v>
      </c>
      <c r="O79">
        <v>32.159722222222221</v>
      </c>
      <c r="P79">
        <v>14.916666666666666</v>
      </c>
      <c r="Q79">
        <v>0.25</v>
      </c>
      <c r="R79">
        <v>10.5</v>
      </c>
      <c r="S79">
        <v>2.25</v>
      </c>
      <c r="T79">
        <v>0.91666666666666663</v>
      </c>
      <c r="U79">
        <v>1.5</v>
      </c>
      <c r="V79">
        <v>0.53103448275862064</v>
      </c>
      <c r="W79">
        <v>12.083333333333334</v>
      </c>
      <c r="X79">
        <v>0.61111111111111116</v>
      </c>
      <c r="Y79">
        <v>3</v>
      </c>
      <c r="Z79">
        <v>1.3333333333333333</v>
      </c>
      <c r="AA79">
        <v>-0.12309508711523699</v>
      </c>
      <c r="AB79">
        <v>-1.2350482381199335</v>
      </c>
      <c r="AC79">
        <v>1.6197028936853202</v>
      </c>
      <c r="AD79">
        <v>-0.44007313204813875</v>
      </c>
      <c r="AE79">
        <v>-0.17253951030498174</v>
      </c>
      <c r="AF79">
        <v>1.2001889602462184</v>
      </c>
      <c r="AG79">
        <v>0.87465956738676476</v>
      </c>
      <c r="AH79">
        <v>-1.3927489175716123</v>
      </c>
      <c r="AI79">
        <v>0.60545861890203512</v>
      </c>
    </row>
    <row r="80" spans="1:35" hidden="1" x14ac:dyDescent="0.3">
      <c r="A80">
        <v>7</v>
      </c>
      <c r="B80">
        <v>79</v>
      </c>
      <c r="C80" s="26">
        <v>138.19999999999999</v>
      </c>
      <c r="D80" s="26">
        <v>147</v>
      </c>
      <c r="E80" s="26">
        <v>65</v>
      </c>
      <c r="F80">
        <v>-8.472941399377136E-2</v>
      </c>
      <c r="G80">
        <v>6.8199060051449795E-2</v>
      </c>
      <c r="H80">
        <v>-0.15292847404522114</v>
      </c>
      <c r="I80" t="s">
        <v>147</v>
      </c>
      <c r="J80" t="s">
        <v>32</v>
      </c>
      <c r="K80" t="s">
        <v>33</v>
      </c>
      <c r="L80" t="s">
        <v>275</v>
      </c>
      <c r="M80" s="27">
        <v>34.5</v>
      </c>
      <c r="N80" s="28">
        <v>13</v>
      </c>
      <c r="O80">
        <v>35.133333333333333</v>
      </c>
      <c r="P80">
        <v>9.6923076923076916</v>
      </c>
      <c r="Q80">
        <v>2</v>
      </c>
      <c r="R80">
        <v>6.9230769230769234</v>
      </c>
      <c r="S80">
        <v>1.3846153846153846</v>
      </c>
      <c r="T80">
        <v>1.3076923076923077</v>
      </c>
      <c r="U80">
        <v>0.53846153846153844</v>
      </c>
      <c r="V80">
        <v>0.51724137931034486</v>
      </c>
      <c r="W80">
        <v>6.6923076923076925</v>
      </c>
      <c r="X80">
        <v>0.83333333333333337</v>
      </c>
      <c r="Y80">
        <v>0.92307692307692313</v>
      </c>
      <c r="Z80">
        <v>1.0769230769230769</v>
      </c>
      <c r="AA80">
        <v>-0.96724773162322508</v>
      </c>
      <c r="AB80">
        <v>0.4429276652741202</v>
      </c>
      <c r="AC80">
        <v>0.34034365353305468</v>
      </c>
      <c r="AD80">
        <v>-0.82884133712823882</v>
      </c>
      <c r="AE80">
        <v>0.67961961797525949</v>
      </c>
      <c r="AF80">
        <v>-0.29205298326833717</v>
      </c>
      <c r="AG80">
        <v>0.35079793934176728</v>
      </c>
      <c r="AH80">
        <v>3.2145217280967114E-2</v>
      </c>
      <c r="AI80">
        <v>0.85609949907768046</v>
      </c>
    </row>
    <row r="81" spans="1:35" hidden="1" x14ac:dyDescent="0.3">
      <c r="A81">
        <v>7</v>
      </c>
      <c r="B81">
        <v>80</v>
      </c>
      <c r="C81" s="26">
        <v>130.5</v>
      </c>
      <c r="D81" s="26">
        <v>137</v>
      </c>
      <c r="E81" s="26">
        <v>72</v>
      </c>
      <c r="F81">
        <v>-8.7218540408571008E-2</v>
      </c>
      <c r="G81">
        <v>-0.11906747670220946</v>
      </c>
      <c r="H81">
        <v>3.1848936293638455E-2</v>
      </c>
      <c r="I81" t="s">
        <v>146</v>
      </c>
      <c r="J81" t="s">
        <v>32</v>
      </c>
      <c r="K81" t="s">
        <v>56</v>
      </c>
      <c r="L81" t="s">
        <v>274</v>
      </c>
      <c r="M81" s="27">
        <v>31.1</v>
      </c>
      <c r="N81" s="28">
        <v>8</v>
      </c>
      <c r="O81">
        <v>24.472916666666666</v>
      </c>
      <c r="P81">
        <v>18.375</v>
      </c>
      <c r="Q81">
        <v>0.375</v>
      </c>
      <c r="R81">
        <v>1.75</v>
      </c>
      <c r="S81">
        <v>5.75</v>
      </c>
      <c r="T81">
        <v>1</v>
      </c>
      <c r="U81">
        <v>0.5</v>
      </c>
      <c r="V81">
        <v>0.54128440366972475</v>
      </c>
      <c r="W81">
        <v>13.625</v>
      </c>
      <c r="X81">
        <v>0.89655172413793105</v>
      </c>
      <c r="Y81">
        <v>3.625</v>
      </c>
      <c r="Z81">
        <v>3.625</v>
      </c>
      <c r="AA81">
        <v>0.43570289044557237</v>
      </c>
      <c r="AB81">
        <v>-1.1151928164489295</v>
      </c>
      <c r="AC81">
        <v>-1.5099124518484479</v>
      </c>
      <c r="AD81">
        <v>1.1322782751647105</v>
      </c>
      <c r="AE81">
        <v>9.0681727711352921E-3</v>
      </c>
      <c r="AF81">
        <v>-0.35174266100891938</v>
      </c>
      <c r="AG81">
        <v>1.1735667402079071</v>
      </c>
      <c r="AH81">
        <v>0.78926880806488187</v>
      </c>
      <c r="AI81">
        <v>-1.6346442476677951</v>
      </c>
    </row>
    <row r="82" spans="1:35" hidden="1" x14ac:dyDescent="0.3">
      <c r="A82">
        <v>7</v>
      </c>
      <c r="B82">
        <v>81</v>
      </c>
      <c r="C82" s="26">
        <v>88</v>
      </c>
      <c r="D82" s="26">
        <v>84</v>
      </c>
      <c r="E82" s="26">
        <v>84</v>
      </c>
      <c r="F82">
        <v>-9.7041681839340407E-2</v>
      </c>
      <c r="G82">
        <v>-0.14452607153683181</v>
      </c>
      <c r="H82">
        <v>4.74843896974914E-2</v>
      </c>
      <c r="I82" t="s">
        <v>148</v>
      </c>
      <c r="J82" t="s">
        <v>149</v>
      </c>
      <c r="K82" t="s">
        <v>118</v>
      </c>
      <c r="L82" t="s">
        <v>274</v>
      </c>
      <c r="M82" s="27">
        <v>23.2</v>
      </c>
      <c r="N82" s="28">
        <v>11</v>
      </c>
      <c r="O82">
        <v>22.515151515151516</v>
      </c>
      <c r="P82">
        <v>10.818181818181818</v>
      </c>
      <c r="Q82">
        <v>0.18181818181818182</v>
      </c>
      <c r="R82">
        <v>7.0909090909090908</v>
      </c>
      <c r="S82">
        <v>4.8181818181818183</v>
      </c>
      <c r="T82">
        <v>1.3636363636363635</v>
      </c>
      <c r="U82">
        <v>0.45454545454545453</v>
      </c>
      <c r="V82">
        <v>0.4891304347826087</v>
      </c>
      <c r="W82">
        <v>8.3636363636363633</v>
      </c>
      <c r="X82">
        <v>0.79411764705882348</v>
      </c>
      <c r="Y82">
        <v>3.0909090909090908</v>
      </c>
      <c r="Z82">
        <v>2.7272727272727271</v>
      </c>
      <c r="AA82">
        <v>-0.78532883489266914</v>
      </c>
      <c r="AB82">
        <v>-1.3004239226677536</v>
      </c>
      <c r="AC82">
        <v>0.40037223958125473</v>
      </c>
      <c r="AD82">
        <v>0.71366523817947147</v>
      </c>
      <c r="AE82">
        <v>0.80153806255782722</v>
      </c>
      <c r="AF82">
        <v>-0.42228500742960745</v>
      </c>
      <c r="AG82">
        <v>0.13567347691491521</v>
      </c>
      <c r="AH82">
        <v>-8.6829548203906301E-2</v>
      </c>
      <c r="AI82">
        <v>-0.75711634787101856</v>
      </c>
    </row>
    <row r="83" spans="1:35" hidden="1" x14ac:dyDescent="0.3">
      <c r="A83">
        <v>7</v>
      </c>
      <c r="B83">
        <v>82</v>
      </c>
      <c r="C83" s="26">
        <v>32.9</v>
      </c>
      <c r="D83" s="26">
        <v>28</v>
      </c>
      <c r="E83" s="26">
        <v>96</v>
      </c>
      <c r="F83">
        <v>-0.10145688889505804</v>
      </c>
      <c r="G83">
        <v>-0.16979706516355142</v>
      </c>
      <c r="H83">
        <v>6.8340176268493383E-2</v>
      </c>
      <c r="I83" t="s">
        <v>158</v>
      </c>
      <c r="J83" t="s">
        <v>32</v>
      </c>
      <c r="K83" t="s">
        <v>60</v>
      </c>
      <c r="L83" t="s">
        <v>275</v>
      </c>
      <c r="M83" s="27">
        <v>29.7</v>
      </c>
      <c r="N83" s="28">
        <v>9</v>
      </c>
      <c r="O83">
        <v>29.059259259259257</v>
      </c>
      <c r="P83">
        <v>8.7777777777777786</v>
      </c>
      <c r="Q83">
        <v>0.88888888888888884</v>
      </c>
      <c r="R83">
        <v>7.1111111111111107</v>
      </c>
      <c r="S83">
        <v>4.7777777777777777</v>
      </c>
      <c r="T83">
        <v>1.3333333333333333</v>
      </c>
      <c r="U83">
        <v>0.33333333333333331</v>
      </c>
      <c r="V83">
        <v>0.38666666666666666</v>
      </c>
      <c r="W83">
        <v>8.3333333333333339</v>
      </c>
      <c r="X83">
        <v>0.76470588235294112</v>
      </c>
      <c r="Y83">
        <v>1.8888888888888888</v>
      </c>
      <c r="Z83">
        <v>1.7777777777777777</v>
      </c>
      <c r="AA83">
        <v>-1.1150176015002877</v>
      </c>
      <c r="AB83">
        <v>-0.62245386069035835</v>
      </c>
      <c r="AC83">
        <v>0.40759790271668611</v>
      </c>
      <c r="AD83">
        <v>0.69551399538336345</v>
      </c>
      <c r="AE83">
        <v>0.73549890507560289</v>
      </c>
      <c r="AF83">
        <v>-0.61039793121810904</v>
      </c>
      <c r="AG83">
        <v>-0.98898979080413985</v>
      </c>
      <c r="AH83">
        <v>-0.20093963203230367</v>
      </c>
      <c r="AI83">
        <v>0.17101442659758323</v>
      </c>
    </row>
    <row r="84" spans="1:35" hidden="1" x14ac:dyDescent="0.3">
      <c r="A84">
        <v>7</v>
      </c>
      <c r="B84">
        <v>83</v>
      </c>
      <c r="C84" s="26">
        <v>54.5</v>
      </c>
      <c r="D84" s="26">
        <v>49</v>
      </c>
      <c r="E84" s="26">
        <v>95</v>
      </c>
      <c r="F84">
        <v>-0.10602256077293448</v>
      </c>
      <c r="G84">
        <v>-9.1478877859364829E-2</v>
      </c>
      <c r="H84">
        <v>-1.4543682913569653E-2</v>
      </c>
      <c r="I84" t="s">
        <v>150</v>
      </c>
      <c r="J84" t="s">
        <v>32</v>
      </c>
      <c r="K84" t="s">
        <v>74</v>
      </c>
      <c r="L84" t="s">
        <v>274</v>
      </c>
      <c r="M84" s="27">
        <v>29.9</v>
      </c>
      <c r="N84" s="28">
        <v>12</v>
      </c>
      <c r="O84">
        <v>26.993055555555554</v>
      </c>
      <c r="P84">
        <v>17</v>
      </c>
      <c r="Q84">
        <v>1.25</v>
      </c>
      <c r="R84">
        <v>5.333333333333333</v>
      </c>
      <c r="S84">
        <v>5.25</v>
      </c>
      <c r="T84">
        <v>0.75</v>
      </c>
      <c r="U84">
        <v>0.25</v>
      </c>
      <c r="V84">
        <v>0.48765432098765432</v>
      </c>
      <c r="W84">
        <v>13.5</v>
      </c>
      <c r="X84">
        <v>0.79487179487179482</v>
      </c>
      <c r="Y84">
        <v>3.25</v>
      </c>
      <c r="Z84">
        <v>2.25</v>
      </c>
      <c r="AA84">
        <v>0.21353020057199762</v>
      </c>
      <c r="AB84">
        <v>-0.27620486475190281</v>
      </c>
      <c r="AC84">
        <v>-0.2282604532012858</v>
      </c>
      <c r="AD84">
        <v>0.90765664556287484</v>
      </c>
      <c r="AE84">
        <v>-0.53575487645721553</v>
      </c>
      <c r="AF84">
        <v>-0.73972556632270381</v>
      </c>
      <c r="AG84">
        <v>0.20943055240215488</v>
      </c>
      <c r="AH84">
        <v>-8.3399010812305843E-2</v>
      </c>
      <c r="AI84">
        <v>-0.29058252772589704</v>
      </c>
    </row>
    <row r="85" spans="1:35" hidden="1" x14ac:dyDescent="0.3">
      <c r="A85">
        <v>7</v>
      </c>
      <c r="B85">
        <v>84</v>
      </c>
      <c r="C85" s="26">
        <v>138.19999999999999</v>
      </c>
      <c r="D85" s="26">
        <v>149</v>
      </c>
      <c r="E85" s="26">
        <v>74</v>
      </c>
      <c r="F85">
        <v>-0.11000460311418706</v>
      </c>
      <c r="G85">
        <v>0.11497907302473161</v>
      </c>
      <c r="H85">
        <v>-0.22498367613891868</v>
      </c>
      <c r="I85" t="s">
        <v>151</v>
      </c>
      <c r="J85" t="s">
        <v>32</v>
      </c>
      <c r="K85" t="s">
        <v>64</v>
      </c>
      <c r="L85" t="s">
        <v>275</v>
      </c>
      <c r="M85" s="27">
        <v>22.3</v>
      </c>
      <c r="N85" s="28">
        <v>11</v>
      </c>
      <c r="O85">
        <v>30.184848484848487</v>
      </c>
      <c r="P85">
        <v>11.363636363636363</v>
      </c>
      <c r="Q85">
        <v>1.9090909090909092</v>
      </c>
      <c r="R85">
        <v>5.5454545454545459</v>
      </c>
      <c r="S85">
        <v>1.6363636363636365</v>
      </c>
      <c r="T85">
        <v>1.0909090909090908</v>
      </c>
      <c r="U85">
        <v>1.1818181818181819</v>
      </c>
      <c r="V85">
        <v>0.550561797752809</v>
      </c>
      <c r="W85">
        <v>8.0909090909090917</v>
      </c>
      <c r="X85">
        <v>0.6</v>
      </c>
      <c r="Y85">
        <v>0.90909090909090906</v>
      </c>
      <c r="Z85">
        <v>0.90909090909090906</v>
      </c>
      <c r="AA85">
        <v>-0.69719421411637506</v>
      </c>
      <c r="AB85">
        <v>0.35576008587702657</v>
      </c>
      <c r="AC85">
        <v>-0.15239099027925479</v>
      </c>
      <c r="AD85">
        <v>-0.7157451320140279</v>
      </c>
      <c r="AE85">
        <v>0.20718564521780816</v>
      </c>
      <c r="AF85">
        <v>0.70639253530140189</v>
      </c>
      <c r="AG85">
        <v>0.7846885311019729</v>
      </c>
      <c r="AH85">
        <v>-0.47404015178588849</v>
      </c>
      <c r="AI85">
        <v>1.020155347919921</v>
      </c>
    </row>
    <row r="86" spans="1:35" hidden="1" x14ac:dyDescent="0.3">
      <c r="A86">
        <v>8</v>
      </c>
      <c r="B86">
        <v>85</v>
      </c>
      <c r="C86" s="26">
        <v>113.5</v>
      </c>
      <c r="D86" s="26">
        <v>119</v>
      </c>
      <c r="E86" s="26">
        <v>72</v>
      </c>
      <c r="F86">
        <v>-0.1116947198966657</v>
      </c>
      <c r="G86">
        <v>1.5810552151874397E-2</v>
      </c>
      <c r="H86">
        <v>-0.12750527204854009</v>
      </c>
      <c r="I86" t="s">
        <v>174</v>
      </c>
      <c r="J86" t="s">
        <v>32</v>
      </c>
      <c r="K86" t="s">
        <v>90</v>
      </c>
      <c r="L86" t="s">
        <v>275</v>
      </c>
      <c r="M86" s="27">
        <v>34.799999999999997</v>
      </c>
      <c r="N86" s="28">
        <v>12</v>
      </c>
      <c r="O86">
        <v>26.345833333333335</v>
      </c>
      <c r="P86">
        <v>14.083333333333334</v>
      </c>
      <c r="Q86">
        <v>1.4166666666666667</v>
      </c>
      <c r="R86">
        <v>6.083333333333333</v>
      </c>
      <c r="S86">
        <v>1.3333333333333333</v>
      </c>
      <c r="T86">
        <v>0.91666666666666663</v>
      </c>
      <c r="U86">
        <v>0.66666666666666663</v>
      </c>
      <c r="V86">
        <v>0.48245614035087719</v>
      </c>
      <c r="W86">
        <v>9.5</v>
      </c>
      <c r="X86">
        <v>0.875</v>
      </c>
      <c r="Y86">
        <v>4</v>
      </c>
      <c r="Z86">
        <v>1.0833333333333333</v>
      </c>
      <c r="AA86">
        <v>-0.25774520219013058</v>
      </c>
      <c r="AB86">
        <v>-0.11639763585723097</v>
      </c>
      <c r="AC86">
        <v>3.9992290701608625E-2</v>
      </c>
      <c r="AD86">
        <v>-0.85187945298483736</v>
      </c>
      <c r="AE86">
        <v>-0.17253951030498174</v>
      </c>
      <c r="AF86">
        <v>-9.3087390799729816E-2</v>
      </c>
      <c r="AG86">
        <v>7.4324531570240146E-2</v>
      </c>
      <c r="AH86">
        <v>0.66979386215864212</v>
      </c>
      <c r="AI86">
        <v>0.84983347707328938</v>
      </c>
    </row>
    <row r="87" spans="1:35" hidden="1" x14ac:dyDescent="0.3">
      <c r="A87">
        <v>8</v>
      </c>
      <c r="B87">
        <v>86</v>
      </c>
      <c r="C87" s="26">
        <v>44.7</v>
      </c>
      <c r="D87" s="26">
        <v>47</v>
      </c>
      <c r="E87" s="26">
        <v>99</v>
      </c>
      <c r="F87">
        <v>-0.12082754262338202</v>
      </c>
      <c r="G87">
        <v>0.21811540861389123</v>
      </c>
      <c r="H87">
        <v>-0.33894295123727325</v>
      </c>
      <c r="I87" t="s">
        <v>152</v>
      </c>
      <c r="J87" t="s">
        <v>282</v>
      </c>
      <c r="K87" t="s">
        <v>33</v>
      </c>
      <c r="L87" t="s">
        <v>45</v>
      </c>
      <c r="M87" s="27">
        <v>25.5</v>
      </c>
      <c r="N87" s="28">
        <v>11</v>
      </c>
      <c r="O87">
        <v>30.193939393939399</v>
      </c>
      <c r="P87">
        <v>13.363636363636363</v>
      </c>
      <c r="Q87">
        <v>0</v>
      </c>
      <c r="R87">
        <v>12.454545454545455</v>
      </c>
      <c r="S87">
        <v>1.0909090909090908</v>
      </c>
      <c r="T87">
        <v>0.90909090909090906</v>
      </c>
      <c r="U87">
        <v>2.1818181818181817</v>
      </c>
      <c r="V87">
        <v>0.65048543689320393</v>
      </c>
      <c r="W87">
        <v>9.3636363636363633</v>
      </c>
      <c r="X87">
        <v>0.43333333333333335</v>
      </c>
      <c r="Y87">
        <v>2.7272727272727271</v>
      </c>
      <c r="Z87">
        <v>1.2727272727272727</v>
      </c>
      <c r="AA87">
        <v>-0.37403393793662992</v>
      </c>
      <c r="AB87">
        <v>-1.4747590814619411</v>
      </c>
      <c r="AC87">
        <v>2.3187858020383181</v>
      </c>
      <c r="AD87">
        <v>-0.96078690976148495</v>
      </c>
      <c r="AE87">
        <v>-0.18904929967553782</v>
      </c>
      <c r="AF87">
        <v>2.2583241565565393</v>
      </c>
      <c r="AG87">
        <v>2.1441304671269621</v>
      </c>
      <c r="AH87">
        <v>-2.4242735281229377</v>
      </c>
      <c r="AI87">
        <v>0.6647010087617331</v>
      </c>
    </row>
    <row r="88" spans="1:35" hidden="1" x14ac:dyDescent="0.3">
      <c r="A88">
        <v>8</v>
      </c>
      <c r="B88">
        <v>87</v>
      </c>
      <c r="C88" s="26">
        <v>140</v>
      </c>
      <c r="D88" s="26">
        <v>161</v>
      </c>
      <c r="E88" s="26">
        <v>58</v>
      </c>
      <c r="F88">
        <v>-0.13309024704404199</v>
      </c>
      <c r="G88">
        <v>-0.19541467399174201</v>
      </c>
      <c r="H88">
        <v>6.2324426947700018E-2</v>
      </c>
      <c r="I88" t="s">
        <v>154</v>
      </c>
      <c r="J88" t="s">
        <v>32</v>
      </c>
      <c r="K88" t="s">
        <v>48</v>
      </c>
      <c r="L88" t="s">
        <v>275</v>
      </c>
      <c r="M88" s="27">
        <v>25.2</v>
      </c>
      <c r="N88" s="28">
        <v>12</v>
      </c>
      <c r="O88">
        <v>30.277777777777782</v>
      </c>
      <c r="P88">
        <v>13</v>
      </c>
      <c r="Q88">
        <v>2.6666666666666665</v>
      </c>
      <c r="R88">
        <v>6.333333333333333</v>
      </c>
      <c r="S88">
        <v>1.3333333333333333</v>
      </c>
      <c r="T88">
        <v>1.0833333333333333</v>
      </c>
      <c r="U88">
        <v>0.33333333333333331</v>
      </c>
      <c r="V88">
        <v>0.41666666666666669</v>
      </c>
      <c r="W88">
        <v>11</v>
      </c>
      <c r="X88">
        <v>0.7</v>
      </c>
      <c r="Y88">
        <v>1.6666666666666667</v>
      </c>
      <c r="Z88">
        <v>1.9166666666666667</v>
      </c>
      <c r="AA88">
        <v>-0.43279035178749264</v>
      </c>
      <c r="AB88">
        <v>1.0821565808528071</v>
      </c>
      <c r="AC88">
        <v>0.12940987200257342</v>
      </c>
      <c r="AD88">
        <v>-0.85187945298483736</v>
      </c>
      <c r="AE88">
        <v>0.19067585584725208</v>
      </c>
      <c r="AF88">
        <v>-0.61039793121810904</v>
      </c>
      <c r="AG88">
        <v>-0.8623509531198259</v>
      </c>
      <c r="AH88">
        <v>-0.43880630202048732</v>
      </c>
      <c r="AI88">
        <v>3.5250616502441823E-2</v>
      </c>
    </row>
    <row r="89" spans="1:35" hidden="1" x14ac:dyDescent="0.3">
      <c r="A89">
        <v>8</v>
      </c>
      <c r="B89">
        <v>88</v>
      </c>
      <c r="C89" s="26">
        <v>133.30000000000001</v>
      </c>
      <c r="D89" s="26">
        <v>560</v>
      </c>
      <c r="E89" s="26">
        <v>65</v>
      </c>
      <c r="F89">
        <v>-0.14246623191869176</v>
      </c>
      <c r="G89">
        <v>1.0940997417542188E-2</v>
      </c>
      <c r="H89">
        <v>-0.15340722933623394</v>
      </c>
      <c r="I89" t="s">
        <v>155</v>
      </c>
      <c r="J89" t="s">
        <v>32</v>
      </c>
      <c r="K89" t="s">
        <v>100</v>
      </c>
      <c r="L89" t="s">
        <v>275</v>
      </c>
      <c r="M89" s="27">
        <v>21.2</v>
      </c>
      <c r="N89" s="28">
        <v>13</v>
      </c>
      <c r="O89">
        <v>30.616666666666674</v>
      </c>
      <c r="P89">
        <v>13.076923076923077</v>
      </c>
      <c r="Q89">
        <v>1.6923076923076923</v>
      </c>
      <c r="R89">
        <v>5.7692307692307692</v>
      </c>
      <c r="S89">
        <v>1.4615384615384615</v>
      </c>
      <c r="T89">
        <v>1.2307692307692308</v>
      </c>
      <c r="U89">
        <v>0.84615384615384615</v>
      </c>
      <c r="V89">
        <v>0.52066115702479343</v>
      </c>
      <c r="W89">
        <v>9.3076923076923084</v>
      </c>
      <c r="X89">
        <v>0.70967741935483875</v>
      </c>
      <c r="Y89">
        <v>2.3846153846153846</v>
      </c>
      <c r="Z89">
        <v>1.3846153846153846</v>
      </c>
      <c r="AA89">
        <v>-0.42036111039596402</v>
      </c>
      <c r="AB89">
        <v>0.1478989350070338</v>
      </c>
      <c r="AC89">
        <v>-7.2352875548321427E-2</v>
      </c>
      <c r="AD89">
        <v>-0.79428416334334107</v>
      </c>
      <c r="AE89">
        <v>0.51198175667422852</v>
      </c>
      <c r="AF89">
        <v>0.18546443865632056</v>
      </c>
      <c r="AG89">
        <v>0.54040215732181596</v>
      </c>
      <c r="AH89">
        <v>-0.55561060448079869</v>
      </c>
      <c r="AI89">
        <v>0.55533044286690603</v>
      </c>
    </row>
    <row r="90" spans="1:35" hidden="1" x14ac:dyDescent="0.3">
      <c r="A90">
        <v>8</v>
      </c>
      <c r="B90">
        <v>89</v>
      </c>
      <c r="C90" s="26">
        <v>137.4</v>
      </c>
      <c r="D90" s="26">
        <v>194</v>
      </c>
      <c r="E90" s="26">
        <v>75</v>
      </c>
      <c r="F90">
        <v>-0.14765478938915444</v>
      </c>
      <c r="G90">
        <v>-1.5804450254304173E-2</v>
      </c>
      <c r="H90">
        <v>-0.13185033913485028</v>
      </c>
      <c r="I90" t="s">
        <v>169</v>
      </c>
      <c r="J90" t="s">
        <v>32</v>
      </c>
      <c r="K90" t="s">
        <v>52</v>
      </c>
      <c r="L90" t="s">
        <v>275</v>
      </c>
      <c r="M90" s="27">
        <v>24.7</v>
      </c>
      <c r="N90" s="28">
        <v>13</v>
      </c>
      <c r="O90">
        <v>27.794871794871799</v>
      </c>
      <c r="P90">
        <v>17.23076923076923</v>
      </c>
      <c r="Q90">
        <v>1.0769230769230769</v>
      </c>
      <c r="R90">
        <v>6.384615384615385</v>
      </c>
      <c r="S90">
        <v>1.4615384615384615</v>
      </c>
      <c r="T90">
        <v>1.3076923076923077</v>
      </c>
      <c r="U90">
        <v>0.61538461538461542</v>
      </c>
      <c r="V90">
        <v>0.51977401129943501</v>
      </c>
      <c r="W90">
        <v>13.615384615384615</v>
      </c>
      <c r="X90">
        <v>0.70270270270270274</v>
      </c>
      <c r="Y90">
        <v>2.8461538461538463</v>
      </c>
      <c r="Z90">
        <v>1.8461538461538463</v>
      </c>
      <c r="AA90">
        <v>0.25081792474658343</v>
      </c>
      <c r="AB90">
        <v>-0.44215852552713891</v>
      </c>
      <c r="AC90">
        <v>0.14775193996174596</v>
      </c>
      <c r="AD90">
        <v>-0.79428416334334107</v>
      </c>
      <c r="AE90">
        <v>0.67961961797525949</v>
      </c>
      <c r="AF90">
        <v>-0.17267362778717266</v>
      </c>
      <c r="AG90">
        <v>0.78716661488459927</v>
      </c>
      <c r="AH90">
        <v>-0.70265669175001733</v>
      </c>
      <c r="AI90">
        <v>0.10417685855074427</v>
      </c>
    </row>
    <row r="91" spans="1:35" hidden="1" x14ac:dyDescent="0.3">
      <c r="A91">
        <v>8</v>
      </c>
      <c r="B91">
        <v>90</v>
      </c>
      <c r="C91" s="26">
        <v>77</v>
      </c>
      <c r="D91" s="26">
        <v>70</v>
      </c>
      <c r="E91" s="26">
        <v>89</v>
      </c>
      <c r="F91">
        <v>-0.14775119971491665</v>
      </c>
      <c r="G91">
        <v>-7.0757692196025443E-2</v>
      </c>
      <c r="H91">
        <v>-7.699350751889121E-2</v>
      </c>
      <c r="I91" t="s">
        <v>156</v>
      </c>
      <c r="J91" t="s">
        <v>32</v>
      </c>
      <c r="K91" t="s">
        <v>72</v>
      </c>
      <c r="L91" t="s">
        <v>275</v>
      </c>
      <c r="M91" s="27">
        <v>23.9</v>
      </c>
      <c r="N91" s="28">
        <v>11</v>
      </c>
      <c r="O91">
        <v>29.721212121212123</v>
      </c>
      <c r="P91">
        <v>16.90909090909091</v>
      </c>
      <c r="Q91">
        <v>1.3636363636363635</v>
      </c>
      <c r="R91">
        <v>5.4545454545454541</v>
      </c>
      <c r="S91">
        <v>1.6363636363636365</v>
      </c>
      <c r="T91">
        <v>1</v>
      </c>
      <c r="U91">
        <v>0.72727272727272729</v>
      </c>
      <c r="V91">
        <v>0.48148148148148145</v>
      </c>
      <c r="W91">
        <v>12.272727272727273</v>
      </c>
      <c r="X91">
        <v>0.78846153846153844</v>
      </c>
      <c r="Y91">
        <v>4.7272727272727275</v>
      </c>
      <c r="Z91">
        <v>1.6363636363636365</v>
      </c>
      <c r="AA91">
        <v>0.19884109710928208</v>
      </c>
      <c r="AB91">
        <v>-0.1672453905055358</v>
      </c>
      <c r="AC91">
        <v>-0.18490647438869684</v>
      </c>
      <c r="AD91">
        <v>-0.7157451320140279</v>
      </c>
      <c r="AE91">
        <v>9.0681727711352921E-3</v>
      </c>
      <c r="AF91">
        <v>9.6907109452103635E-4</v>
      </c>
      <c r="AG91">
        <v>8.8192498636642719E-2</v>
      </c>
      <c r="AH91">
        <v>-0.1752397420710945</v>
      </c>
      <c r="AI91">
        <v>0.30924666960354502</v>
      </c>
    </row>
    <row r="92" spans="1:35" hidden="1" x14ac:dyDescent="0.3">
      <c r="A92">
        <v>8</v>
      </c>
      <c r="B92">
        <v>91</v>
      </c>
      <c r="C92" s="26">
        <v>44.5</v>
      </c>
      <c r="D92" s="26">
        <v>46</v>
      </c>
      <c r="E92" s="26">
        <v>99</v>
      </c>
      <c r="F92">
        <v>-0.14969470103961316</v>
      </c>
      <c r="G92">
        <v>-0.18380745078175142</v>
      </c>
      <c r="H92">
        <v>3.4112749742138265E-2</v>
      </c>
      <c r="I92" t="s">
        <v>157</v>
      </c>
      <c r="J92" t="s">
        <v>32</v>
      </c>
      <c r="K92" t="s">
        <v>118</v>
      </c>
      <c r="L92" t="s">
        <v>274</v>
      </c>
      <c r="M92" s="27">
        <v>30.3</v>
      </c>
      <c r="N92" s="28">
        <v>13</v>
      </c>
      <c r="O92">
        <v>33.779487179487177</v>
      </c>
      <c r="P92">
        <v>19.846153846153847</v>
      </c>
      <c r="Q92">
        <v>0</v>
      </c>
      <c r="R92">
        <v>4.8461538461538458</v>
      </c>
      <c r="S92">
        <v>4.8461538461538458</v>
      </c>
      <c r="T92">
        <v>0.92307692307692313</v>
      </c>
      <c r="U92">
        <v>0.53846153846153844</v>
      </c>
      <c r="V92">
        <v>0.5</v>
      </c>
      <c r="W92">
        <v>15.384615384615385</v>
      </c>
      <c r="X92">
        <v>0.79452054794520544</v>
      </c>
      <c r="Y92">
        <v>5.615384615384615</v>
      </c>
      <c r="Z92">
        <v>3.0769230769230771</v>
      </c>
      <c r="AA92">
        <v>0.6734121320585581</v>
      </c>
      <c r="AB92">
        <v>-1.4747590814619411</v>
      </c>
      <c r="AC92">
        <v>-0.40251009881342231</v>
      </c>
      <c r="AD92">
        <v>0.72623148319216135</v>
      </c>
      <c r="AE92">
        <v>-0.15856968852989564</v>
      </c>
      <c r="AF92">
        <v>-0.29205298326833717</v>
      </c>
      <c r="AG92">
        <v>0.49249521653388262</v>
      </c>
      <c r="AH92">
        <v>-0.11961467045441514</v>
      </c>
      <c r="AI92">
        <v>-1.0988993662923534</v>
      </c>
    </row>
    <row r="93" spans="1:35" hidden="1" x14ac:dyDescent="0.3">
      <c r="A93">
        <v>8</v>
      </c>
      <c r="B93">
        <v>92</v>
      </c>
      <c r="C93" s="26">
        <v>0</v>
      </c>
      <c r="D93" s="26">
        <v>244</v>
      </c>
      <c r="E93" s="26">
        <v>1</v>
      </c>
      <c r="F93">
        <v>-0.15921832586399048</v>
      </c>
      <c r="G93">
        <v>-0.31231003726159351</v>
      </c>
      <c r="H93">
        <v>0.15309171139760303</v>
      </c>
      <c r="I93" t="s">
        <v>161</v>
      </c>
      <c r="J93" t="s">
        <v>413</v>
      </c>
      <c r="K93" t="s">
        <v>44</v>
      </c>
      <c r="L93" t="s">
        <v>274</v>
      </c>
      <c r="M93" s="27">
        <v>28.3</v>
      </c>
      <c r="N93" s="28">
        <v>6</v>
      </c>
      <c r="O93">
        <v>22.163888888888888</v>
      </c>
      <c r="P93">
        <v>7.833333333333333</v>
      </c>
      <c r="Q93">
        <v>1.1666666666666667</v>
      </c>
      <c r="R93">
        <v>2.5</v>
      </c>
      <c r="S93">
        <v>4.5</v>
      </c>
      <c r="T93">
        <v>1.5</v>
      </c>
      <c r="U93">
        <v>0.5</v>
      </c>
      <c r="V93">
        <v>0.30232558139534882</v>
      </c>
      <c r="W93">
        <v>7.166666666666667</v>
      </c>
      <c r="X93">
        <v>0.875</v>
      </c>
      <c r="Y93">
        <v>2.6666666666666665</v>
      </c>
      <c r="Z93">
        <v>2</v>
      </c>
      <c r="AA93">
        <v>-1.2676210652518343</v>
      </c>
      <c r="AB93">
        <v>-0.3561084791992386</v>
      </c>
      <c r="AC93">
        <v>-1.2416597079455534</v>
      </c>
      <c r="AD93">
        <v>0.57072420116012146</v>
      </c>
      <c r="AE93">
        <v>1.098714271227837</v>
      </c>
      <c r="AF93">
        <v>-0.35174266100891938</v>
      </c>
      <c r="AG93">
        <v>-1.6500543847517659</v>
      </c>
      <c r="AH93">
        <v>0.4331651599696541</v>
      </c>
      <c r="AI93">
        <v>-4.6207669554642838E-2</v>
      </c>
    </row>
    <row r="94" spans="1:35" hidden="1" x14ac:dyDescent="0.3">
      <c r="A94">
        <v>8</v>
      </c>
      <c r="B94">
        <v>93</v>
      </c>
      <c r="C94" s="26">
        <v>130.1</v>
      </c>
      <c r="D94" s="26">
        <v>131</v>
      </c>
      <c r="E94" s="26">
        <v>67</v>
      </c>
      <c r="F94">
        <v>-0.1605022258574042</v>
      </c>
      <c r="G94">
        <v>-9.3166547940149391E-2</v>
      </c>
      <c r="H94">
        <v>-6.733567791725481E-2</v>
      </c>
      <c r="I94" t="s">
        <v>173</v>
      </c>
      <c r="J94" t="s">
        <v>32</v>
      </c>
      <c r="K94" t="s">
        <v>81</v>
      </c>
      <c r="L94" t="s">
        <v>274</v>
      </c>
      <c r="M94" s="27">
        <v>27.1</v>
      </c>
      <c r="N94" s="28">
        <v>13</v>
      </c>
      <c r="O94">
        <v>28.920512820512823</v>
      </c>
      <c r="P94">
        <v>16.846153846153847</v>
      </c>
      <c r="Q94">
        <v>2.3846153846153846</v>
      </c>
      <c r="R94">
        <v>3.1538461538461537</v>
      </c>
      <c r="S94">
        <v>3.5384615384615383</v>
      </c>
      <c r="T94">
        <v>0.69230769230769229</v>
      </c>
      <c r="U94">
        <v>0.23076923076923078</v>
      </c>
      <c r="V94">
        <v>0.48734177215189872</v>
      </c>
      <c r="W94">
        <v>12.153846153846153</v>
      </c>
      <c r="X94">
        <v>0.82926829268292679</v>
      </c>
      <c r="Y94">
        <v>3.1538461538461537</v>
      </c>
      <c r="Z94">
        <v>1.8461538461538463</v>
      </c>
      <c r="AA94">
        <v>0.18867171778894037</v>
      </c>
      <c r="AB94">
        <v>0.81171357810797806</v>
      </c>
      <c r="AC94">
        <v>-1.0077983414661071</v>
      </c>
      <c r="AD94">
        <v>0.13875952884889908</v>
      </c>
      <c r="AE94">
        <v>-0.66148327243298888</v>
      </c>
      <c r="AF94">
        <v>-0.76957040519299491</v>
      </c>
      <c r="AG94">
        <v>0.18083979098974062</v>
      </c>
      <c r="AH94">
        <v>0.17619161334444408</v>
      </c>
      <c r="AI94">
        <v>0.10417685855074427</v>
      </c>
    </row>
    <row r="95" spans="1:35" hidden="1" x14ac:dyDescent="0.3">
      <c r="A95">
        <v>8</v>
      </c>
      <c r="B95">
        <v>94</v>
      </c>
      <c r="C95" s="26">
        <v>30.7</v>
      </c>
      <c r="D95" s="26">
        <v>26</v>
      </c>
      <c r="E95" s="26">
        <v>96</v>
      </c>
      <c r="F95">
        <v>-0.18282758814243372</v>
      </c>
      <c r="G95">
        <v>-0.47253674653740141</v>
      </c>
      <c r="H95">
        <v>0.28970915839496769</v>
      </c>
      <c r="I95" t="s">
        <v>163</v>
      </c>
      <c r="J95" t="s">
        <v>414</v>
      </c>
      <c r="K95" t="s">
        <v>124</v>
      </c>
      <c r="L95" t="s">
        <v>274</v>
      </c>
      <c r="M95" s="27">
        <v>21.9</v>
      </c>
      <c r="N95" s="28">
        <v>9</v>
      </c>
      <c r="O95">
        <v>32.053703703703704</v>
      </c>
      <c r="P95">
        <v>18.222222222222221</v>
      </c>
      <c r="Q95">
        <v>1.1111111111111112</v>
      </c>
      <c r="R95">
        <v>4</v>
      </c>
      <c r="S95">
        <v>7</v>
      </c>
      <c r="T95">
        <v>0.77777777777777779</v>
      </c>
      <c r="U95">
        <v>0.55555555555555558</v>
      </c>
      <c r="V95">
        <v>0.4296875</v>
      </c>
      <c r="W95">
        <v>14.222222222222221</v>
      </c>
      <c r="X95">
        <v>0.70967741935483875</v>
      </c>
      <c r="Y95">
        <v>6.8888888888888893</v>
      </c>
      <c r="Z95">
        <v>4.1111111111111107</v>
      </c>
      <c r="AA95">
        <v>0.41101703601517503</v>
      </c>
      <c r="AB95">
        <v>-0.40937755549746258</v>
      </c>
      <c r="AC95">
        <v>-0.70515422013976459</v>
      </c>
      <c r="AD95">
        <v>1.6938323491692995</v>
      </c>
      <c r="AE95">
        <v>-0.47521898209850988</v>
      </c>
      <c r="AF95">
        <v>-0.26552423760585614</v>
      </c>
      <c r="AG95">
        <v>-0.86322001883878718</v>
      </c>
      <c r="AH95">
        <v>-1.5293675068399173</v>
      </c>
      <c r="AI95">
        <v>-2.1098175830007895</v>
      </c>
    </row>
    <row r="96" spans="1:35" hidden="1" x14ac:dyDescent="0.3">
      <c r="A96">
        <v>8</v>
      </c>
      <c r="B96">
        <v>95</v>
      </c>
      <c r="C96" s="26">
        <v>125.9</v>
      </c>
      <c r="D96" s="26">
        <v>126</v>
      </c>
      <c r="E96" s="26">
        <v>72</v>
      </c>
      <c r="F96">
        <v>-0.18808532886333326</v>
      </c>
      <c r="G96">
        <v>-0.32357440920168273</v>
      </c>
      <c r="H96">
        <v>0.13548908033834947</v>
      </c>
      <c r="I96" t="s">
        <v>165</v>
      </c>
      <c r="J96" t="s">
        <v>32</v>
      </c>
      <c r="K96" t="s">
        <v>48</v>
      </c>
      <c r="L96" t="s">
        <v>274</v>
      </c>
      <c r="M96" s="27">
        <v>26.6</v>
      </c>
      <c r="N96" s="28">
        <v>12</v>
      </c>
      <c r="O96">
        <v>26.411111111111115</v>
      </c>
      <c r="P96">
        <v>17.666666666666668</v>
      </c>
      <c r="Q96">
        <v>1.5</v>
      </c>
      <c r="R96">
        <v>2.1666666666666665</v>
      </c>
      <c r="S96">
        <v>4.583333333333333</v>
      </c>
      <c r="T96">
        <v>0.66666666666666663</v>
      </c>
      <c r="U96">
        <v>0.41666666666666669</v>
      </c>
      <c r="V96">
        <v>0.41509433962264153</v>
      </c>
      <c r="W96">
        <v>13.25</v>
      </c>
      <c r="X96">
        <v>0.82666666666666666</v>
      </c>
      <c r="Y96">
        <v>6.25</v>
      </c>
      <c r="Z96">
        <v>2.5</v>
      </c>
      <c r="AA96">
        <v>0.32125029263191285</v>
      </c>
      <c r="AB96">
        <v>-3.6494021409895147E-2</v>
      </c>
      <c r="AC96">
        <v>-1.3608831496801732</v>
      </c>
      <c r="AD96">
        <v>0.60816113942709393</v>
      </c>
      <c r="AE96">
        <v>-0.71736255953333261</v>
      </c>
      <c r="AF96">
        <v>-0.48107029611351415</v>
      </c>
      <c r="AG96">
        <v>-1.0606149948746606</v>
      </c>
      <c r="AH96">
        <v>0.3498012926345756</v>
      </c>
      <c r="AI96">
        <v>-0.53495738589715125</v>
      </c>
    </row>
    <row r="97" spans="1:35" hidden="1" x14ac:dyDescent="0.3">
      <c r="A97">
        <v>8</v>
      </c>
      <c r="B97">
        <v>96</v>
      </c>
      <c r="C97" s="26">
        <v>137.4</v>
      </c>
      <c r="D97" s="26">
        <v>148</v>
      </c>
      <c r="E97" s="26">
        <v>69</v>
      </c>
      <c r="F97">
        <v>-0.19040055826258598</v>
      </c>
      <c r="G97">
        <v>-0.2495371878189237</v>
      </c>
      <c r="H97">
        <v>5.9136629556337722E-2</v>
      </c>
      <c r="I97" t="s">
        <v>166</v>
      </c>
      <c r="J97" t="s">
        <v>167</v>
      </c>
      <c r="K97" t="s">
        <v>54</v>
      </c>
      <c r="L97" t="s">
        <v>274</v>
      </c>
      <c r="M97" s="27">
        <v>33.5</v>
      </c>
      <c r="N97" s="28">
        <v>11</v>
      </c>
      <c r="O97">
        <v>28.365151515151521</v>
      </c>
      <c r="P97">
        <v>16.09090909090909</v>
      </c>
      <c r="Q97">
        <v>2.5454545454545454</v>
      </c>
      <c r="R97">
        <v>3.3636363636363638</v>
      </c>
      <c r="S97">
        <v>5.0909090909090908</v>
      </c>
      <c r="T97">
        <v>0.63636363636363635</v>
      </c>
      <c r="U97">
        <v>0.27272727272727271</v>
      </c>
      <c r="V97">
        <v>0.45967741935483869</v>
      </c>
      <c r="W97">
        <v>11.272727272727273</v>
      </c>
      <c r="X97">
        <v>0.72916666666666663</v>
      </c>
      <c r="Y97">
        <v>4.3636363636363633</v>
      </c>
      <c r="Z97">
        <v>2.6363636363636362</v>
      </c>
      <c r="AA97">
        <v>6.6639165944840581E-2</v>
      </c>
      <c r="AB97">
        <v>0.96593314165668231</v>
      </c>
      <c r="AC97">
        <v>-0.93276260890585683</v>
      </c>
      <c r="AD97">
        <v>0.83618612705319983</v>
      </c>
      <c r="AE97">
        <v>-0.78340171701555694</v>
      </c>
      <c r="AF97">
        <v>-0.7044543931123598</v>
      </c>
      <c r="AG97">
        <v>-0.2447780194507399</v>
      </c>
      <c r="AH97">
        <v>-0.78094362345905088</v>
      </c>
      <c r="AI97">
        <v>-0.66825276308147163</v>
      </c>
    </row>
    <row r="98" spans="1:35" hidden="1" x14ac:dyDescent="0.3">
      <c r="A98">
        <v>9</v>
      </c>
      <c r="B98">
        <v>97</v>
      </c>
      <c r="C98" s="26">
        <v>18.100000000000001</v>
      </c>
      <c r="D98" s="26">
        <v>15</v>
      </c>
      <c r="E98" s="26">
        <v>100</v>
      </c>
      <c r="F98">
        <v>-0.19233756895986406</v>
      </c>
      <c r="G98">
        <v>3.375854461269133E-2</v>
      </c>
      <c r="H98">
        <v>-0.22609611357255538</v>
      </c>
      <c r="I98" t="s">
        <v>168</v>
      </c>
      <c r="J98" t="s">
        <v>32</v>
      </c>
      <c r="K98" t="s">
        <v>84</v>
      </c>
      <c r="L98" t="s">
        <v>45</v>
      </c>
      <c r="M98" s="27">
        <v>27.4</v>
      </c>
      <c r="N98" s="28">
        <v>12</v>
      </c>
      <c r="O98">
        <v>34.730555555555554</v>
      </c>
      <c r="P98">
        <v>13.666666666666666</v>
      </c>
      <c r="Q98">
        <v>0</v>
      </c>
      <c r="R98">
        <v>13.583333333333334</v>
      </c>
      <c r="S98">
        <v>1.0833333333333333</v>
      </c>
      <c r="T98">
        <v>1.0833333333333333</v>
      </c>
      <c r="U98">
        <v>1.5833333333333333</v>
      </c>
      <c r="V98">
        <v>0.69411764705882351</v>
      </c>
      <c r="W98">
        <v>7.083333333333333</v>
      </c>
      <c r="X98">
        <v>0.61333333333333329</v>
      </c>
      <c r="Y98">
        <v>6.25</v>
      </c>
      <c r="Z98">
        <v>2.3333333333333335</v>
      </c>
      <c r="AA98">
        <v>-0.32507025972757769</v>
      </c>
      <c r="AB98">
        <v>-1.4747590814619411</v>
      </c>
      <c r="AC98">
        <v>2.722519729730553</v>
      </c>
      <c r="AD98">
        <v>-0.96419026778575534</v>
      </c>
      <c r="AE98">
        <v>0.19067585584725208</v>
      </c>
      <c r="AF98">
        <v>1.329516595350813</v>
      </c>
      <c r="AG98">
        <v>2.0222306980162523</v>
      </c>
      <c r="AH98">
        <v>-2.8250555546723923</v>
      </c>
      <c r="AI98">
        <v>-0.37204081378298193</v>
      </c>
    </row>
    <row r="99" spans="1:35" hidden="1" x14ac:dyDescent="0.3">
      <c r="A99">
        <v>9</v>
      </c>
      <c r="B99">
        <v>98</v>
      </c>
      <c r="C99" s="26">
        <v>143.80000000000001</v>
      </c>
      <c r="D99" s="26">
        <v>168</v>
      </c>
      <c r="E99" s="26">
        <v>32</v>
      </c>
      <c r="F99">
        <v>-0.20078380940787327</v>
      </c>
      <c r="G99">
        <v>-0.21628740260931936</v>
      </c>
      <c r="H99">
        <v>1.5503593201446092E-2</v>
      </c>
      <c r="I99" t="s">
        <v>170</v>
      </c>
      <c r="J99" t="s">
        <v>32</v>
      </c>
      <c r="K99" t="s">
        <v>160</v>
      </c>
      <c r="L99" t="s">
        <v>275</v>
      </c>
      <c r="M99" s="27">
        <v>29.4</v>
      </c>
      <c r="N99" s="28">
        <v>13</v>
      </c>
      <c r="O99">
        <v>30.066666666666663</v>
      </c>
      <c r="P99">
        <v>9.4615384615384617</v>
      </c>
      <c r="Q99">
        <v>2</v>
      </c>
      <c r="R99">
        <v>5.6923076923076925</v>
      </c>
      <c r="S99">
        <v>2.9230769230769229</v>
      </c>
      <c r="T99">
        <v>1.0769230769230769</v>
      </c>
      <c r="U99">
        <v>0.46153846153846156</v>
      </c>
      <c r="V99">
        <v>0.39423076923076922</v>
      </c>
      <c r="W99">
        <v>8</v>
      </c>
      <c r="X99">
        <v>0.7142857142857143</v>
      </c>
      <c r="Y99">
        <v>1.6153846153846154</v>
      </c>
      <c r="Z99">
        <v>1.6153846153846154</v>
      </c>
      <c r="AA99">
        <v>-1.004535455797811</v>
      </c>
      <c r="AB99">
        <v>0.4429276652741202</v>
      </c>
      <c r="AC99">
        <v>-9.9865977487079732E-2</v>
      </c>
      <c r="AD99">
        <v>-0.1376978614302832</v>
      </c>
      <c r="AE99">
        <v>0.17670603407216623</v>
      </c>
      <c r="AF99">
        <v>-0.41143233874950158</v>
      </c>
      <c r="AG99">
        <v>-0.87085360833758696</v>
      </c>
      <c r="AH99">
        <v>-0.37158873173672385</v>
      </c>
      <c r="AI99">
        <v>0.32975365070882512</v>
      </c>
    </row>
    <row r="100" spans="1:35" hidden="1" x14ac:dyDescent="0.3">
      <c r="A100">
        <v>9</v>
      </c>
      <c r="B100">
        <v>99</v>
      </c>
      <c r="C100" s="26">
        <v>117.2</v>
      </c>
      <c r="D100" s="26">
        <v>106</v>
      </c>
      <c r="E100" s="26">
        <v>53</v>
      </c>
      <c r="F100">
        <v>-0.20888041870953344</v>
      </c>
      <c r="G100">
        <v>-0.21226164436158351</v>
      </c>
      <c r="H100">
        <v>3.3812256520500683E-3</v>
      </c>
      <c r="I100" t="s">
        <v>171</v>
      </c>
      <c r="J100" t="s">
        <v>32</v>
      </c>
      <c r="K100" t="s">
        <v>92</v>
      </c>
      <c r="L100" t="s">
        <v>274</v>
      </c>
      <c r="M100" s="27">
        <v>28.1</v>
      </c>
      <c r="N100" s="28">
        <v>13</v>
      </c>
      <c r="O100">
        <v>26.148717948717948</v>
      </c>
      <c r="P100">
        <v>8.384615384615385</v>
      </c>
      <c r="Q100">
        <v>1.1538461538461537</v>
      </c>
      <c r="R100">
        <v>3.2307692307692308</v>
      </c>
      <c r="S100">
        <v>4.9230769230769234</v>
      </c>
      <c r="T100">
        <v>1.4615384615384615</v>
      </c>
      <c r="U100">
        <v>0.15384615384615385</v>
      </c>
      <c r="V100">
        <v>0.449438202247191</v>
      </c>
      <c r="W100">
        <v>6.8461538461538458</v>
      </c>
      <c r="X100">
        <v>0.875</v>
      </c>
      <c r="Y100">
        <v>1.2307692307692308</v>
      </c>
      <c r="Z100">
        <v>2.1538461538461537</v>
      </c>
      <c r="AA100">
        <v>-1.1785448352792121</v>
      </c>
      <c r="AB100">
        <v>-0.36840134296036742</v>
      </c>
      <c r="AC100">
        <v>-0.98028523952734858</v>
      </c>
      <c r="AD100">
        <v>0.76078865697705944</v>
      </c>
      <c r="AE100">
        <v>1.0148953405773213</v>
      </c>
      <c r="AF100">
        <v>-0.88894976067415932</v>
      </c>
      <c r="AG100">
        <v>-0.25159967062748767</v>
      </c>
      <c r="AH100">
        <v>0.17833424991997282</v>
      </c>
      <c r="AI100">
        <v>-0.19659219766002994</v>
      </c>
    </row>
    <row r="101" spans="1:35" hidden="1" x14ac:dyDescent="0.3">
      <c r="A101">
        <v>9</v>
      </c>
      <c r="B101">
        <v>100</v>
      </c>
      <c r="C101" s="26">
        <v>137.30000000000001</v>
      </c>
      <c r="D101" s="26">
        <v>152</v>
      </c>
      <c r="E101" s="26">
        <v>46</v>
      </c>
      <c r="F101">
        <v>-0.21193262111558392</v>
      </c>
      <c r="G101">
        <v>-0.14269030009955752</v>
      </c>
      <c r="H101">
        <v>-6.9242321016026398E-2</v>
      </c>
      <c r="I101" t="s">
        <v>172</v>
      </c>
      <c r="J101" t="s">
        <v>32</v>
      </c>
      <c r="K101" t="s">
        <v>72</v>
      </c>
      <c r="L101" t="s">
        <v>275</v>
      </c>
      <c r="M101" s="27">
        <v>25.6</v>
      </c>
      <c r="N101" s="28">
        <v>11</v>
      </c>
      <c r="O101">
        <v>28.037878787878785</v>
      </c>
      <c r="P101">
        <v>11.272727272727273</v>
      </c>
      <c r="Q101">
        <v>1.8181818181818181</v>
      </c>
      <c r="R101">
        <v>6</v>
      </c>
      <c r="S101">
        <v>2.0909090909090908</v>
      </c>
      <c r="T101">
        <v>1.0909090909090908</v>
      </c>
      <c r="U101">
        <v>0.27272727272727271</v>
      </c>
      <c r="V101">
        <v>0.46</v>
      </c>
      <c r="W101">
        <v>9.0909090909090917</v>
      </c>
      <c r="X101">
        <v>0.8</v>
      </c>
      <c r="Y101">
        <v>1.3636363636363635</v>
      </c>
      <c r="Z101">
        <v>1.5454545454545454</v>
      </c>
      <c r="AA101">
        <v>-0.71188331757909062</v>
      </c>
      <c r="AB101">
        <v>0.26859250647993271</v>
      </c>
      <c r="AC101">
        <v>1.0186430267953798E-2</v>
      </c>
      <c r="AD101">
        <v>-0.51154365055781381</v>
      </c>
      <c r="AE101">
        <v>0.20718564521780816</v>
      </c>
      <c r="AF101">
        <v>-0.7044543931123598</v>
      </c>
      <c r="AG101">
        <v>-0.1987946074800224</v>
      </c>
      <c r="AH101">
        <v>-4.161156852551777E-2</v>
      </c>
      <c r="AI101">
        <v>0.39811025439309211</v>
      </c>
    </row>
    <row r="102" spans="1:35" hidden="1" x14ac:dyDescent="0.3">
      <c r="A102">
        <v>9</v>
      </c>
      <c r="B102">
        <v>101</v>
      </c>
      <c r="C102" s="26">
        <v>126.2</v>
      </c>
      <c r="D102" s="26">
        <v>121</v>
      </c>
      <c r="E102" s="26">
        <v>74</v>
      </c>
      <c r="F102">
        <v>-0.213654199156699</v>
      </c>
      <c r="G102">
        <v>-9.0666048771338492E-2</v>
      </c>
      <c r="H102">
        <v>-0.12298815038536051</v>
      </c>
      <c r="I102" t="s">
        <v>175</v>
      </c>
      <c r="J102" t="s">
        <v>32</v>
      </c>
      <c r="K102" t="s">
        <v>124</v>
      </c>
      <c r="L102" t="s">
        <v>275</v>
      </c>
      <c r="M102" s="27">
        <v>27.5</v>
      </c>
      <c r="N102" s="28">
        <v>12</v>
      </c>
      <c r="O102">
        <v>33.881944444444443</v>
      </c>
      <c r="P102">
        <v>14.833333333333334</v>
      </c>
      <c r="Q102">
        <v>1.5833333333333333</v>
      </c>
      <c r="R102">
        <v>5.166666666666667</v>
      </c>
      <c r="S102">
        <v>2.1666666666666665</v>
      </c>
      <c r="T102">
        <v>1.25</v>
      </c>
      <c r="U102">
        <v>0.16666666666666666</v>
      </c>
      <c r="V102">
        <v>0.47014925373134331</v>
      </c>
      <c r="W102">
        <v>11.166666666666666</v>
      </c>
      <c r="X102">
        <v>0.76744186046511631</v>
      </c>
      <c r="Y102">
        <v>3.5833333333333335</v>
      </c>
      <c r="Z102">
        <v>1.1666666666666667</v>
      </c>
      <c r="AA102">
        <v>-0.13656009862272617</v>
      </c>
      <c r="AB102">
        <v>4.3409593037440672E-2</v>
      </c>
      <c r="AC102">
        <v>-0.28787217406859544</v>
      </c>
      <c r="AD102">
        <v>-0.47751007031511145</v>
      </c>
      <c r="AE102">
        <v>0.55389122199948615</v>
      </c>
      <c r="AF102">
        <v>-0.86905320142729869</v>
      </c>
      <c r="AG102">
        <v>-8.8790235861357716E-2</v>
      </c>
      <c r="AH102">
        <v>-0.32188466470008809</v>
      </c>
      <c r="AI102">
        <v>0.76837519101620444</v>
      </c>
    </row>
    <row r="103" spans="1:35" hidden="1" x14ac:dyDescent="0.3">
      <c r="A103">
        <v>9</v>
      </c>
      <c r="B103">
        <v>102</v>
      </c>
      <c r="C103" s="26">
        <v>0</v>
      </c>
      <c r="D103" s="26">
        <v>237</v>
      </c>
      <c r="E103" s="26">
        <v>39</v>
      </c>
      <c r="F103">
        <v>-0.22833427484962851</v>
      </c>
      <c r="G103">
        <v>-0.21873730120576523</v>
      </c>
      <c r="H103">
        <v>-9.5969736438632769E-3</v>
      </c>
      <c r="I103" t="s">
        <v>159</v>
      </c>
      <c r="J103" t="s">
        <v>32</v>
      </c>
      <c r="K103" t="s">
        <v>160</v>
      </c>
      <c r="L103" t="s">
        <v>274</v>
      </c>
      <c r="M103" s="27">
        <v>23.8</v>
      </c>
      <c r="N103" s="28">
        <v>13</v>
      </c>
      <c r="O103">
        <v>26.823076923076918</v>
      </c>
      <c r="P103">
        <v>13.384615384615385</v>
      </c>
      <c r="Q103">
        <v>1.6923076923076923</v>
      </c>
      <c r="R103">
        <v>3.3846153846153846</v>
      </c>
      <c r="S103">
        <v>2.0769230769230771</v>
      </c>
      <c r="T103">
        <v>1</v>
      </c>
      <c r="U103">
        <v>0.46153846153846156</v>
      </c>
      <c r="V103">
        <v>0.40131578947368424</v>
      </c>
      <c r="W103">
        <v>11.692307692307692</v>
      </c>
      <c r="X103">
        <v>0.88235294117647056</v>
      </c>
      <c r="Y103">
        <v>2.6153846153846154</v>
      </c>
      <c r="Z103">
        <v>1.1538461538461537</v>
      </c>
      <c r="AA103">
        <v>-0.37064414482984925</v>
      </c>
      <c r="AB103">
        <v>0.1478989350070338</v>
      </c>
      <c r="AC103">
        <v>-0.92525903564983181</v>
      </c>
      <c r="AD103">
        <v>-0.5178267730641587</v>
      </c>
      <c r="AE103">
        <v>9.0681727711352921E-3</v>
      </c>
      <c r="AF103">
        <v>-0.41143233874950158</v>
      </c>
      <c r="AG103">
        <v>-1.1512030219294744</v>
      </c>
      <c r="AH103">
        <v>0.46985526056777271</v>
      </c>
      <c r="AI103">
        <v>0.78090723502498693</v>
      </c>
    </row>
    <row r="104" spans="1:35" hidden="1" x14ac:dyDescent="0.3">
      <c r="A104">
        <v>9</v>
      </c>
      <c r="B104">
        <v>103</v>
      </c>
      <c r="C104" s="26">
        <v>139.69999999999999</v>
      </c>
      <c r="D104" s="26">
        <v>176</v>
      </c>
      <c r="E104" s="26">
        <v>55</v>
      </c>
      <c r="F104">
        <v>-0.23337905705826872</v>
      </c>
      <c r="G104">
        <v>-0.37438072075975337</v>
      </c>
      <c r="H104">
        <v>0.14100166370148465</v>
      </c>
      <c r="I104" t="s">
        <v>177</v>
      </c>
      <c r="J104" t="s">
        <v>32</v>
      </c>
      <c r="K104" t="s">
        <v>98</v>
      </c>
      <c r="L104" t="s">
        <v>274</v>
      </c>
      <c r="M104" s="27">
        <v>26.2</v>
      </c>
      <c r="N104" s="28">
        <v>12</v>
      </c>
      <c r="O104">
        <v>28.5625</v>
      </c>
      <c r="P104">
        <v>13.666666666666666</v>
      </c>
      <c r="Q104">
        <v>1.1666666666666667</v>
      </c>
      <c r="R104">
        <v>4.583333333333333</v>
      </c>
      <c r="S104">
        <v>4.416666666666667</v>
      </c>
      <c r="T104">
        <v>1.0833333333333333</v>
      </c>
      <c r="U104">
        <v>0.25</v>
      </c>
      <c r="V104">
        <v>0.42176870748299322</v>
      </c>
      <c r="W104">
        <v>12.25</v>
      </c>
      <c r="X104">
        <v>0.74285714285714288</v>
      </c>
      <c r="Y104">
        <v>2.9166666666666665</v>
      </c>
      <c r="Z104">
        <v>2.8333333333333335</v>
      </c>
      <c r="AA104">
        <v>-0.32507025972757769</v>
      </c>
      <c r="AB104">
        <v>-0.3561084791992386</v>
      </c>
      <c r="AC104">
        <v>-0.49651319710418018</v>
      </c>
      <c r="AD104">
        <v>0.53328726289314898</v>
      </c>
      <c r="AE104">
        <v>0.19067585584725208</v>
      </c>
      <c r="AF104">
        <v>-0.73972556632270381</v>
      </c>
      <c r="AG104">
        <v>-0.87498255730440933</v>
      </c>
      <c r="AH104">
        <v>-0.44019901579458159</v>
      </c>
      <c r="AI104">
        <v>-0.86079053012549034</v>
      </c>
    </row>
    <row r="105" spans="1:35" hidden="1" x14ac:dyDescent="0.3">
      <c r="A105">
        <v>9</v>
      </c>
      <c r="B105">
        <v>104</v>
      </c>
      <c r="C105" s="26">
        <v>0</v>
      </c>
      <c r="D105" s="26">
        <v>185</v>
      </c>
      <c r="E105" s="26">
        <v>32</v>
      </c>
      <c r="F105">
        <v>-0.23645478796970693</v>
      </c>
      <c r="G105">
        <v>-2.1376579572545795E-2</v>
      </c>
      <c r="H105">
        <v>-0.21507820839716113</v>
      </c>
      <c r="I105" t="s">
        <v>180</v>
      </c>
      <c r="J105" t="s">
        <v>32</v>
      </c>
      <c r="K105" t="s">
        <v>124</v>
      </c>
      <c r="L105" t="s">
        <v>275</v>
      </c>
      <c r="M105" s="27">
        <v>31.5</v>
      </c>
      <c r="N105" s="28">
        <v>12</v>
      </c>
      <c r="O105">
        <v>25</v>
      </c>
      <c r="P105">
        <v>10.416666666666666</v>
      </c>
      <c r="Q105">
        <v>2</v>
      </c>
      <c r="R105">
        <v>5.916666666666667</v>
      </c>
      <c r="S105">
        <v>2.4166666666666665</v>
      </c>
      <c r="T105">
        <v>0.91666666666666663</v>
      </c>
      <c r="U105">
        <v>0.33333333333333331</v>
      </c>
      <c r="V105">
        <v>0.53846153846153844</v>
      </c>
      <c r="W105">
        <v>7.583333333333333</v>
      </c>
      <c r="X105">
        <v>0.75</v>
      </c>
      <c r="Y105">
        <v>0.33333333333333331</v>
      </c>
      <c r="Z105">
        <v>1.0833333333333333</v>
      </c>
      <c r="AA105">
        <v>-0.85020570851966348</v>
      </c>
      <c r="AB105">
        <v>0.4429276652741202</v>
      </c>
      <c r="AC105">
        <v>-1.9619430165701029E-2</v>
      </c>
      <c r="AD105">
        <v>-0.36519925551419363</v>
      </c>
      <c r="AE105">
        <v>-0.17253951030498174</v>
      </c>
      <c r="AF105">
        <v>-0.61039793121810904</v>
      </c>
      <c r="AG105">
        <v>0.61296082256174689</v>
      </c>
      <c r="AH105">
        <v>-8.0149345339419753E-2</v>
      </c>
      <c r="AI105">
        <v>0.84983347707328938</v>
      </c>
    </row>
    <row r="106" spans="1:35" hidden="1" x14ac:dyDescent="0.3">
      <c r="A106">
        <v>9</v>
      </c>
      <c r="B106">
        <v>105</v>
      </c>
      <c r="C106" s="26">
        <v>68.2</v>
      </c>
      <c r="D106" s="26">
        <v>74</v>
      </c>
      <c r="E106" s="26">
        <v>93</v>
      </c>
      <c r="F106">
        <v>-0.24050312279217012</v>
      </c>
      <c r="G106">
        <v>-0.39960659376039814</v>
      </c>
      <c r="H106">
        <v>0.15910347096822802</v>
      </c>
      <c r="I106" t="s">
        <v>164</v>
      </c>
      <c r="J106" t="s">
        <v>32</v>
      </c>
      <c r="K106" t="s">
        <v>160</v>
      </c>
      <c r="L106" t="s">
        <v>274</v>
      </c>
      <c r="M106" s="27">
        <v>20.3</v>
      </c>
      <c r="N106" s="28">
        <v>12</v>
      </c>
      <c r="O106">
        <v>27.169444444444448</v>
      </c>
      <c r="P106">
        <v>18.416666666666668</v>
      </c>
      <c r="Q106">
        <v>0.91666666666666663</v>
      </c>
      <c r="R106">
        <v>3.25</v>
      </c>
      <c r="S106">
        <v>6</v>
      </c>
      <c r="T106">
        <v>0.91666666666666663</v>
      </c>
      <c r="U106">
        <v>0.16666666666666666</v>
      </c>
      <c r="V106">
        <v>0.47191011235955055</v>
      </c>
      <c r="W106">
        <v>14.833333333333334</v>
      </c>
      <c r="X106">
        <v>0.73684210526315785</v>
      </c>
      <c r="Y106">
        <v>4.75</v>
      </c>
      <c r="Z106">
        <v>3.8333333333333335</v>
      </c>
      <c r="AA106">
        <v>0.44243539619931727</v>
      </c>
      <c r="AB106">
        <v>-0.59581932254124637</v>
      </c>
      <c r="AC106">
        <v>-0.97340696404265903</v>
      </c>
      <c r="AD106">
        <v>1.2445890899656282</v>
      </c>
      <c r="AE106">
        <v>-0.17253951030498174</v>
      </c>
      <c r="AF106">
        <v>-0.86905320142729869</v>
      </c>
      <c r="AG106">
        <v>-7.4647521487885352E-2</v>
      </c>
      <c r="AH106">
        <v>-0.75972734739395076</v>
      </c>
      <c r="AI106">
        <v>-1.8382899628105072</v>
      </c>
    </row>
    <row r="107" spans="1:35" hidden="1" x14ac:dyDescent="0.3">
      <c r="A107">
        <v>9</v>
      </c>
      <c r="B107">
        <v>106</v>
      </c>
      <c r="C107" s="26">
        <v>117</v>
      </c>
      <c r="D107" s="26">
        <v>105</v>
      </c>
      <c r="E107" s="26">
        <v>61</v>
      </c>
      <c r="F107">
        <v>-0.24539135552738794</v>
      </c>
      <c r="G107">
        <v>-0.50933710869686899</v>
      </c>
      <c r="H107">
        <v>0.26394575316948105</v>
      </c>
      <c r="I107" t="s">
        <v>178</v>
      </c>
      <c r="J107" t="s">
        <v>179</v>
      </c>
      <c r="K107" t="s">
        <v>54</v>
      </c>
      <c r="L107" t="s">
        <v>275</v>
      </c>
      <c r="M107" s="27">
        <v>23.6</v>
      </c>
      <c r="N107" s="28">
        <v>5</v>
      </c>
      <c r="O107">
        <v>36.176666666666662</v>
      </c>
      <c r="P107">
        <v>13.8</v>
      </c>
      <c r="Q107">
        <v>0.6</v>
      </c>
      <c r="R107">
        <v>8</v>
      </c>
      <c r="S107">
        <v>4.8</v>
      </c>
      <c r="T107">
        <v>1</v>
      </c>
      <c r="U107">
        <v>0.6</v>
      </c>
      <c r="V107">
        <v>0.3888888888888889</v>
      </c>
      <c r="W107">
        <v>14.4</v>
      </c>
      <c r="X107">
        <v>0.58823529411764708</v>
      </c>
      <c r="Y107">
        <v>3.4</v>
      </c>
      <c r="Z107">
        <v>3.2</v>
      </c>
      <c r="AA107">
        <v>-0.30352624131559447</v>
      </c>
      <c r="AB107">
        <v>-0.89945305744112281</v>
      </c>
      <c r="AC107">
        <v>0.72552708067567218</v>
      </c>
      <c r="AD107">
        <v>0.70549717892122277</v>
      </c>
      <c r="AE107">
        <v>9.0681727711352921E-3</v>
      </c>
      <c r="AF107">
        <v>-0.19654949888340564</v>
      </c>
      <c r="AG107">
        <v>-1.6470875008034416</v>
      </c>
      <c r="AH107">
        <v>-1.7583031234196231</v>
      </c>
      <c r="AI107">
        <v>-1.2192069887766632</v>
      </c>
    </row>
    <row r="108" spans="1:35" hidden="1" x14ac:dyDescent="0.3">
      <c r="A108">
        <v>9</v>
      </c>
      <c r="B108">
        <v>107</v>
      </c>
      <c r="C108" s="26">
        <v>137.9</v>
      </c>
      <c r="D108" s="26">
        <v>207</v>
      </c>
      <c r="E108" s="26">
        <v>54</v>
      </c>
      <c r="F108">
        <v>-0.26525281980771426</v>
      </c>
      <c r="G108">
        <v>-0.26006232919589567</v>
      </c>
      <c r="H108">
        <v>-5.1904906118185878E-3</v>
      </c>
      <c r="I108" t="s">
        <v>176</v>
      </c>
      <c r="J108" t="s">
        <v>32</v>
      </c>
      <c r="K108" t="s">
        <v>66</v>
      </c>
      <c r="L108" t="s">
        <v>274</v>
      </c>
      <c r="M108" s="27">
        <v>30.8</v>
      </c>
      <c r="N108" s="28">
        <v>9</v>
      </c>
      <c r="O108">
        <v>24.588888888888889</v>
      </c>
      <c r="P108">
        <v>13.333333333333334</v>
      </c>
      <c r="Q108">
        <v>1.8888888888888888</v>
      </c>
      <c r="R108">
        <v>1.6666666666666667</v>
      </c>
      <c r="S108">
        <v>6</v>
      </c>
      <c r="T108">
        <v>0.55555555555555558</v>
      </c>
      <c r="U108">
        <v>0.22222222222222221</v>
      </c>
      <c r="V108">
        <v>0.44761904761904764</v>
      </c>
      <c r="W108">
        <v>11.666666666666666</v>
      </c>
      <c r="X108">
        <v>0.9</v>
      </c>
      <c r="Y108">
        <v>1.1111111111111112</v>
      </c>
      <c r="Z108">
        <v>2</v>
      </c>
      <c r="AA108">
        <v>-0.378930305757535</v>
      </c>
      <c r="AB108">
        <v>0.33638951267767231</v>
      </c>
      <c r="AC108">
        <v>-1.5397183122821028</v>
      </c>
      <c r="AD108">
        <v>1.2445890899656282</v>
      </c>
      <c r="AE108">
        <v>-0.95950613696815512</v>
      </c>
      <c r="AF108">
        <v>-0.7828347780242354</v>
      </c>
      <c r="AG108">
        <v>-0.43758355455441816</v>
      </c>
      <c r="AH108">
        <v>0.22324119173472806</v>
      </c>
      <c r="AI108">
        <v>-4.6207669554642838E-2</v>
      </c>
    </row>
    <row r="109" spans="1:35" x14ac:dyDescent="0.3">
      <c r="A109">
        <v>9</v>
      </c>
      <c r="B109">
        <v>108</v>
      </c>
      <c r="C109" s="26">
        <v>98.4</v>
      </c>
      <c r="D109" s="26">
        <v>103</v>
      </c>
      <c r="E109" s="26">
        <v>68</v>
      </c>
      <c r="F109">
        <v>-0.27603982133642646</v>
      </c>
      <c r="G109">
        <v>-0.16045005047460681</v>
      </c>
      <c r="H109">
        <v>-0.11558977086181965</v>
      </c>
      <c r="I109" t="s">
        <v>181</v>
      </c>
      <c r="J109" t="s">
        <v>182</v>
      </c>
      <c r="K109" t="s">
        <v>64</v>
      </c>
      <c r="L109" t="s">
        <v>45</v>
      </c>
      <c r="M109" s="27">
        <v>30.2</v>
      </c>
      <c r="N109" s="28">
        <v>8</v>
      </c>
      <c r="O109">
        <v>22.866666666666667</v>
      </c>
      <c r="P109">
        <v>14</v>
      </c>
      <c r="Q109">
        <v>0.625</v>
      </c>
      <c r="R109">
        <v>6.5</v>
      </c>
      <c r="S109">
        <v>0.75</v>
      </c>
      <c r="T109">
        <v>0.625</v>
      </c>
      <c r="U109">
        <v>1.25</v>
      </c>
      <c r="V109">
        <v>0.52380952380952384</v>
      </c>
      <c r="W109">
        <v>10.5</v>
      </c>
      <c r="X109">
        <v>0.82608695652173914</v>
      </c>
      <c r="Y109">
        <v>2.875</v>
      </c>
      <c r="Z109">
        <v>2.125</v>
      </c>
      <c r="AA109">
        <v>-0.27121021369762005</v>
      </c>
      <c r="AB109">
        <v>-0.875481973106922</v>
      </c>
      <c r="AC109">
        <v>0.1890215928698834</v>
      </c>
      <c r="AD109">
        <v>-1.1139380208536456</v>
      </c>
      <c r="AE109">
        <v>-0.80816640107139104</v>
      </c>
      <c r="AF109">
        <v>0.81220605493243392</v>
      </c>
      <c r="AG109">
        <v>0.65662339372379408</v>
      </c>
      <c r="AH109">
        <v>0.13529021157227605</v>
      </c>
      <c r="AI109">
        <v>-0.16839509864026994</v>
      </c>
    </row>
    <row r="110" spans="1:35" x14ac:dyDescent="0.3">
      <c r="A110">
        <v>10</v>
      </c>
      <c r="B110">
        <v>109</v>
      </c>
      <c r="C110" s="26">
        <v>39.5</v>
      </c>
      <c r="D110" s="26">
        <v>34</v>
      </c>
      <c r="E110" s="26">
        <v>95</v>
      </c>
      <c r="F110">
        <v>-0.27841446406296882</v>
      </c>
      <c r="G110">
        <v>-0.24575172770071452</v>
      </c>
      <c r="H110">
        <v>-3.2662736362254308E-2</v>
      </c>
      <c r="I110" t="s">
        <v>186</v>
      </c>
      <c r="J110" t="s">
        <v>32</v>
      </c>
      <c r="K110" t="s">
        <v>160</v>
      </c>
      <c r="L110" t="s">
        <v>275</v>
      </c>
      <c r="M110" s="27">
        <v>20.2</v>
      </c>
      <c r="N110" s="28">
        <v>12</v>
      </c>
      <c r="O110">
        <v>26.594444444444445</v>
      </c>
      <c r="P110">
        <v>14.5</v>
      </c>
      <c r="Q110">
        <v>1.6666666666666667</v>
      </c>
      <c r="R110">
        <v>5.333333333333333</v>
      </c>
      <c r="S110">
        <v>1.3333333333333333</v>
      </c>
      <c r="T110">
        <v>0.41666666666666669</v>
      </c>
      <c r="U110">
        <v>1</v>
      </c>
      <c r="V110">
        <v>0.46715328467153283</v>
      </c>
      <c r="W110">
        <v>11.416666666666666</v>
      </c>
      <c r="X110">
        <v>0.8125</v>
      </c>
      <c r="Y110">
        <v>2.6666666666666665</v>
      </c>
      <c r="Z110">
        <v>2.0833333333333335</v>
      </c>
      <c r="AA110">
        <v>-0.19042014465268378</v>
      </c>
      <c r="AB110">
        <v>0.1233132074847767</v>
      </c>
      <c r="AC110">
        <v>-0.2282604532012858</v>
      </c>
      <c r="AD110">
        <v>-0.85187945298483736</v>
      </c>
      <c r="AE110">
        <v>-1.2621856087616834</v>
      </c>
      <c r="AF110">
        <v>0.42422314961864949</v>
      </c>
      <c r="AG110">
        <v>-0.13519834525392113</v>
      </c>
      <c r="AH110">
        <v>3.6308054056282311E-2</v>
      </c>
      <c r="AI110">
        <v>-0.12766595561172772</v>
      </c>
    </row>
    <row r="111" spans="1:35" hidden="1" x14ac:dyDescent="0.3">
      <c r="A111">
        <v>10</v>
      </c>
      <c r="B111">
        <v>110</v>
      </c>
      <c r="C111" s="26">
        <v>124.5</v>
      </c>
      <c r="D111" s="26">
        <v>114</v>
      </c>
      <c r="E111" s="26">
        <v>65</v>
      </c>
      <c r="F111">
        <v>-0.28257204664395369</v>
      </c>
      <c r="G111">
        <v>-0.1645081492962939</v>
      </c>
      <c r="H111">
        <v>-0.11806389734765979</v>
      </c>
      <c r="I111" t="s">
        <v>184</v>
      </c>
      <c r="J111" t="s">
        <v>32</v>
      </c>
      <c r="K111" t="s">
        <v>48</v>
      </c>
      <c r="L111" t="s">
        <v>274</v>
      </c>
      <c r="M111" s="27">
        <v>28.2</v>
      </c>
      <c r="N111" s="28">
        <v>12</v>
      </c>
      <c r="O111">
        <v>32.461111111111116</v>
      </c>
      <c r="P111">
        <v>13.75</v>
      </c>
      <c r="Q111">
        <v>2.5833333333333335</v>
      </c>
      <c r="R111">
        <v>3.9166666666666665</v>
      </c>
      <c r="S111">
        <v>1.9166666666666667</v>
      </c>
      <c r="T111">
        <v>0.83333333333333337</v>
      </c>
      <c r="U111">
        <v>0.16666666666666666</v>
      </c>
      <c r="V111">
        <v>0.49206349206349204</v>
      </c>
      <c r="W111">
        <v>10.5</v>
      </c>
      <c r="X111">
        <v>0.76923076923076927</v>
      </c>
      <c r="Y111">
        <v>1.0833333333333333</v>
      </c>
      <c r="Z111">
        <v>1.6666666666666667</v>
      </c>
      <c r="AA111">
        <v>-0.31160524822008823</v>
      </c>
      <c r="AB111">
        <v>1.0022529664054716</v>
      </c>
      <c r="AC111">
        <v>-0.73496008057341966</v>
      </c>
      <c r="AD111">
        <v>-0.58982088511602915</v>
      </c>
      <c r="AE111">
        <v>-0.35414719338109851</v>
      </c>
      <c r="AF111">
        <v>-0.86905320142729869</v>
      </c>
      <c r="AG111">
        <v>0.2178055081673346</v>
      </c>
      <c r="AH111">
        <v>-0.12067068419521329</v>
      </c>
      <c r="AI111">
        <v>0.27962547467369603</v>
      </c>
    </row>
    <row r="112" spans="1:35" hidden="1" x14ac:dyDescent="0.3">
      <c r="A112">
        <v>10</v>
      </c>
      <c r="B112">
        <v>111</v>
      </c>
      <c r="C112" s="26">
        <v>137.5</v>
      </c>
      <c r="D112" s="26">
        <v>135</v>
      </c>
      <c r="E112" s="26">
        <v>43</v>
      </c>
      <c r="F112">
        <v>-0.28262360688108118</v>
      </c>
      <c r="G112">
        <v>-0.13814504289435858</v>
      </c>
      <c r="H112">
        <v>-0.1444785639867226</v>
      </c>
      <c r="I112" t="s">
        <v>202</v>
      </c>
      <c r="J112" t="s">
        <v>32</v>
      </c>
      <c r="K112" t="s">
        <v>66</v>
      </c>
      <c r="L112" t="s">
        <v>275</v>
      </c>
      <c r="M112" s="27">
        <v>27</v>
      </c>
      <c r="N112" s="28">
        <v>11</v>
      </c>
      <c r="O112">
        <v>27.662121212121214</v>
      </c>
      <c r="P112">
        <v>11.727272727272727</v>
      </c>
      <c r="Q112">
        <v>3</v>
      </c>
      <c r="R112">
        <v>4.0909090909090908</v>
      </c>
      <c r="S112">
        <v>1.4545454545454546</v>
      </c>
      <c r="T112">
        <v>0.54545454545454541</v>
      </c>
      <c r="U112">
        <v>0.45454545454545453</v>
      </c>
      <c r="V112">
        <v>0.43137254901960786</v>
      </c>
      <c r="W112">
        <v>9.2727272727272734</v>
      </c>
      <c r="X112">
        <v>0.88888888888888884</v>
      </c>
      <c r="Y112">
        <v>0.81818181818181823</v>
      </c>
      <c r="Z112">
        <v>0.63636363636363635</v>
      </c>
      <c r="AA112">
        <v>-0.63843780026551233</v>
      </c>
      <c r="AB112">
        <v>1.4017710386421509</v>
      </c>
      <c r="AC112">
        <v>-0.67263873603032287</v>
      </c>
      <c r="AD112">
        <v>-0.79742572459651362</v>
      </c>
      <c r="AE112">
        <v>-0.98151918946223005</v>
      </c>
      <c r="AF112">
        <v>-0.42228500742960745</v>
      </c>
      <c r="AG112">
        <v>-0.5516862401702205</v>
      </c>
      <c r="AH112">
        <v>0.13217017097446684</v>
      </c>
      <c r="AI112">
        <v>1.2867461022885618</v>
      </c>
    </row>
    <row r="113" spans="1:35" hidden="1" x14ac:dyDescent="0.3">
      <c r="A113">
        <v>10</v>
      </c>
      <c r="B113">
        <v>112</v>
      </c>
      <c r="C113" s="26">
        <v>128.19999999999999</v>
      </c>
      <c r="D113" s="26">
        <v>259</v>
      </c>
      <c r="E113" s="26">
        <v>72</v>
      </c>
      <c r="F113">
        <v>-0.28614874694716169</v>
      </c>
      <c r="G113">
        <v>3.5819731542944145E-3</v>
      </c>
      <c r="H113">
        <v>-0.28973072010145612</v>
      </c>
      <c r="I113" t="s">
        <v>183</v>
      </c>
      <c r="J113" t="s">
        <v>32</v>
      </c>
      <c r="K113" t="s">
        <v>72</v>
      </c>
      <c r="L113" t="s">
        <v>45</v>
      </c>
      <c r="M113" s="27">
        <v>32.9</v>
      </c>
      <c r="N113" s="28">
        <v>11</v>
      </c>
      <c r="O113">
        <v>23.780303030303035</v>
      </c>
      <c r="P113">
        <v>15</v>
      </c>
      <c r="Q113">
        <v>2</v>
      </c>
      <c r="R113">
        <v>5.5454545454545459</v>
      </c>
      <c r="S113">
        <v>2.9090909090909092</v>
      </c>
      <c r="T113">
        <v>0.27272727272727271</v>
      </c>
      <c r="U113">
        <v>0.81818181818181823</v>
      </c>
      <c r="V113">
        <v>0.5714285714285714</v>
      </c>
      <c r="W113">
        <v>9.545454545454545</v>
      </c>
      <c r="X113">
        <v>0.71875</v>
      </c>
      <c r="Y113">
        <v>2.9090909090909092</v>
      </c>
      <c r="Z113">
        <v>1.0909090909090908</v>
      </c>
      <c r="AA113">
        <v>-0.10963007560774751</v>
      </c>
      <c r="AB113">
        <v>0.4429276652741202</v>
      </c>
      <c r="AC113">
        <v>-0.15239099027925479</v>
      </c>
      <c r="AD113">
        <v>-0.14398098393662814</v>
      </c>
      <c r="AE113">
        <v>-1.5758716068022491</v>
      </c>
      <c r="AF113">
        <v>0.14205376393589725</v>
      </c>
      <c r="AG113">
        <v>1.1928508086779546</v>
      </c>
      <c r="AH113">
        <v>-0.60614900121426973</v>
      </c>
      <c r="AI113">
        <v>0.84242817834082706</v>
      </c>
    </row>
    <row r="114" spans="1:35" hidden="1" x14ac:dyDescent="0.3">
      <c r="A114">
        <v>10</v>
      </c>
      <c r="B114">
        <v>113</v>
      </c>
      <c r="C114" s="26">
        <v>141.1</v>
      </c>
      <c r="D114" s="26">
        <v>213</v>
      </c>
      <c r="E114" s="26">
        <v>34</v>
      </c>
      <c r="F114">
        <v>-0.29072742721851214</v>
      </c>
      <c r="G114">
        <v>-0.24625050598707432</v>
      </c>
      <c r="H114">
        <v>-4.4476921231437816E-2</v>
      </c>
      <c r="I114" t="s">
        <v>190</v>
      </c>
      <c r="J114" t="s">
        <v>32</v>
      </c>
      <c r="K114" t="s">
        <v>68</v>
      </c>
      <c r="L114" t="s">
        <v>274</v>
      </c>
      <c r="M114" s="27">
        <v>27.4</v>
      </c>
      <c r="N114" s="28">
        <v>12</v>
      </c>
      <c r="O114">
        <v>23.251388888888894</v>
      </c>
      <c r="P114">
        <v>14.75</v>
      </c>
      <c r="Q114">
        <v>1.3333333333333333</v>
      </c>
      <c r="R114">
        <v>2.1666666666666665</v>
      </c>
      <c r="S114">
        <v>2.25</v>
      </c>
      <c r="T114">
        <v>0.83333333333333337</v>
      </c>
      <c r="U114">
        <v>0.41666666666666669</v>
      </c>
      <c r="V114">
        <v>0.41428571428571431</v>
      </c>
      <c r="W114">
        <v>11.666666666666666</v>
      </c>
      <c r="X114">
        <v>0.9</v>
      </c>
      <c r="Y114">
        <v>4.166666666666667</v>
      </c>
      <c r="Z114">
        <v>1.1666666666666667</v>
      </c>
      <c r="AA114">
        <v>-0.15002511013021566</v>
      </c>
      <c r="AB114">
        <v>-0.19630125030456699</v>
      </c>
      <c r="AC114">
        <v>-1.3608831496801732</v>
      </c>
      <c r="AD114">
        <v>-0.44007313204813875</v>
      </c>
      <c r="AE114">
        <v>-0.35414719338109851</v>
      </c>
      <c r="AF114">
        <v>-0.48107029611351415</v>
      </c>
      <c r="AG114">
        <v>-0.94953775437028831</v>
      </c>
      <c r="AH114">
        <v>0.94740814112812177</v>
      </c>
      <c r="AI114">
        <v>0.76837519101620444</v>
      </c>
    </row>
    <row r="115" spans="1:35" hidden="1" x14ac:dyDescent="0.3">
      <c r="A115">
        <v>10</v>
      </c>
      <c r="B115">
        <v>114</v>
      </c>
      <c r="C115" s="26">
        <v>68.5</v>
      </c>
      <c r="D115" s="26">
        <v>66</v>
      </c>
      <c r="E115" s="26">
        <v>90</v>
      </c>
      <c r="F115">
        <v>-0.29293511302824499</v>
      </c>
      <c r="G115">
        <v>-0.18385338917865748</v>
      </c>
      <c r="H115">
        <v>-0.1090817238495875</v>
      </c>
      <c r="I115" t="s">
        <v>185</v>
      </c>
      <c r="J115" t="s">
        <v>32</v>
      </c>
      <c r="K115" t="s">
        <v>160</v>
      </c>
      <c r="L115" t="s">
        <v>45</v>
      </c>
      <c r="M115" s="27">
        <v>27.5</v>
      </c>
      <c r="N115" s="28">
        <v>13</v>
      </c>
      <c r="O115">
        <v>23.074358974358976</v>
      </c>
      <c r="P115">
        <v>12.846153846153847</v>
      </c>
      <c r="Q115">
        <v>0.61538461538461542</v>
      </c>
      <c r="R115">
        <v>9.384615384615385</v>
      </c>
      <c r="S115">
        <v>1.8461538461538463</v>
      </c>
      <c r="T115">
        <v>0.15384615384615385</v>
      </c>
      <c r="U115">
        <v>0.69230769230769229</v>
      </c>
      <c r="V115">
        <v>0.52671755725190839</v>
      </c>
      <c r="W115">
        <v>10.076923076923077</v>
      </c>
      <c r="X115">
        <v>0.95454545454545459</v>
      </c>
      <c r="Y115">
        <v>1.6923076923076923</v>
      </c>
      <c r="Z115">
        <v>2.2307692307692308</v>
      </c>
      <c r="AA115">
        <v>-0.45764883457054983</v>
      </c>
      <c r="AB115">
        <v>-0.88470162092776838</v>
      </c>
      <c r="AC115">
        <v>1.2207629155733235</v>
      </c>
      <c r="AD115">
        <v>-0.62149829441885207</v>
      </c>
      <c r="AE115">
        <v>-1.8349483015402062</v>
      </c>
      <c r="AF115">
        <v>-5.3294272306008313E-2</v>
      </c>
      <c r="AG115">
        <v>0.66764975030252149</v>
      </c>
      <c r="AH115">
        <v>0.58078261699234601</v>
      </c>
      <c r="AI115">
        <v>-0.27178446171272369</v>
      </c>
    </row>
    <row r="116" spans="1:35" hidden="1" x14ac:dyDescent="0.3">
      <c r="A116">
        <v>10</v>
      </c>
      <c r="B116">
        <v>115</v>
      </c>
      <c r="C116" s="26">
        <v>100</v>
      </c>
      <c r="D116" s="26">
        <v>93</v>
      </c>
      <c r="E116" s="26">
        <v>78</v>
      </c>
      <c r="F116">
        <v>-0.29772314985746989</v>
      </c>
      <c r="G116">
        <v>-0.14413279249672556</v>
      </c>
      <c r="H116">
        <v>-0.15359035736074433</v>
      </c>
      <c r="I116" t="s">
        <v>187</v>
      </c>
      <c r="J116" t="s">
        <v>32</v>
      </c>
      <c r="K116" t="s">
        <v>78</v>
      </c>
      <c r="L116" t="s">
        <v>275</v>
      </c>
      <c r="M116" s="27">
        <v>26.2</v>
      </c>
      <c r="N116" s="28">
        <v>13</v>
      </c>
      <c r="O116">
        <v>33.573076923076925</v>
      </c>
      <c r="P116">
        <v>17.384615384615383</v>
      </c>
      <c r="Q116">
        <v>0.84615384615384615</v>
      </c>
      <c r="R116">
        <v>3.3076923076923075</v>
      </c>
      <c r="S116">
        <v>1.1538461538461537</v>
      </c>
      <c r="T116">
        <v>1.3076923076923077</v>
      </c>
      <c r="U116">
        <v>0.46153846153846156</v>
      </c>
      <c r="V116">
        <v>0.48730964467005078</v>
      </c>
      <c r="W116">
        <v>15.153846153846153</v>
      </c>
      <c r="X116">
        <v>0.7931034482758621</v>
      </c>
      <c r="Y116">
        <v>2.2307692307692308</v>
      </c>
      <c r="Z116">
        <v>1.3846153846153846</v>
      </c>
      <c r="AA116">
        <v>0.27567640752964068</v>
      </c>
      <c r="AB116">
        <v>-0.66343007322745362</v>
      </c>
      <c r="AC116">
        <v>-0.95277213758859036</v>
      </c>
      <c r="AD116">
        <v>-0.93251285848293219</v>
      </c>
      <c r="AE116">
        <v>0.67961961797525949</v>
      </c>
      <c r="AF116">
        <v>-0.41143233874950158</v>
      </c>
      <c r="AG116">
        <v>0.23153647366485358</v>
      </c>
      <c r="AH116">
        <v>-7.9210666458711665E-2</v>
      </c>
      <c r="AI116">
        <v>0.55533044286690603</v>
      </c>
    </row>
    <row r="117" spans="1:35" hidden="1" x14ac:dyDescent="0.3">
      <c r="A117">
        <v>10</v>
      </c>
      <c r="B117">
        <v>116</v>
      </c>
      <c r="C117" s="26">
        <v>59</v>
      </c>
      <c r="D117" s="26">
        <v>52</v>
      </c>
      <c r="E117" s="26">
        <v>93</v>
      </c>
      <c r="F117">
        <v>-0.31069945287889933</v>
      </c>
      <c r="G117">
        <v>-0.28130791608237782</v>
      </c>
      <c r="H117">
        <v>-2.9391536796521511E-2</v>
      </c>
      <c r="I117" t="s">
        <v>188</v>
      </c>
      <c r="J117" t="s">
        <v>32</v>
      </c>
      <c r="K117" t="s">
        <v>81</v>
      </c>
      <c r="L117" t="s">
        <v>275</v>
      </c>
      <c r="M117" s="27">
        <v>24.2</v>
      </c>
      <c r="N117" s="28">
        <v>13</v>
      </c>
      <c r="O117">
        <v>31.846153846153847</v>
      </c>
      <c r="P117">
        <v>13.923076923076923</v>
      </c>
      <c r="Q117">
        <v>1.1538461538461537</v>
      </c>
      <c r="R117">
        <v>6.5384615384615383</v>
      </c>
      <c r="S117">
        <v>3.0769230769230771</v>
      </c>
      <c r="T117">
        <v>0.69230769230769229</v>
      </c>
      <c r="U117">
        <v>0.53846153846153844</v>
      </c>
      <c r="V117">
        <v>0.42307692307692307</v>
      </c>
      <c r="W117">
        <v>12</v>
      </c>
      <c r="X117">
        <v>0.72340425531914898</v>
      </c>
      <c r="Y117">
        <v>3.6153846153846154</v>
      </c>
      <c r="Z117">
        <v>1.4615384615384615</v>
      </c>
      <c r="AA117">
        <v>-0.28363945508914867</v>
      </c>
      <c r="AB117">
        <v>-0.36840134296036742</v>
      </c>
      <c r="AC117">
        <v>0.20277814383926254</v>
      </c>
      <c r="AD117">
        <v>-6.8583513860487486E-2</v>
      </c>
      <c r="AE117">
        <v>-0.66148327243298888</v>
      </c>
      <c r="AF117">
        <v>-0.29205298326833717</v>
      </c>
      <c r="AG117">
        <v>-0.83701325340331734</v>
      </c>
      <c r="AH117">
        <v>-0.70351374638022834</v>
      </c>
      <c r="AI117">
        <v>0.48013817881421245</v>
      </c>
    </row>
    <row r="118" spans="1:35" hidden="1" x14ac:dyDescent="0.3">
      <c r="A118">
        <v>10</v>
      </c>
      <c r="B118">
        <v>117</v>
      </c>
      <c r="C118" s="26">
        <v>43.8</v>
      </c>
      <c r="D118" s="26">
        <v>37</v>
      </c>
      <c r="E118" s="26">
        <v>95</v>
      </c>
      <c r="F118">
        <v>-0.31083902851143524</v>
      </c>
      <c r="G118">
        <v>-0.54358684842646698</v>
      </c>
      <c r="H118">
        <v>0.23274781991503174</v>
      </c>
      <c r="I118" t="s">
        <v>191</v>
      </c>
      <c r="J118" t="s">
        <v>32</v>
      </c>
      <c r="K118" t="s">
        <v>84</v>
      </c>
      <c r="L118" t="s">
        <v>274</v>
      </c>
      <c r="M118" s="27">
        <v>32.1</v>
      </c>
      <c r="N118" s="28">
        <v>12</v>
      </c>
      <c r="O118">
        <v>30.416666666666661</v>
      </c>
      <c r="P118">
        <v>14.75</v>
      </c>
      <c r="Q118">
        <v>2</v>
      </c>
      <c r="R118">
        <v>2.75</v>
      </c>
      <c r="S118">
        <v>3.9166666666666665</v>
      </c>
      <c r="T118">
        <v>0.83333333333333337</v>
      </c>
      <c r="U118">
        <v>0.16666666666666666</v>
      </c>
      <c r="V118">
        <v>0.35625000000000001</v>
      </c>
      <c r="W118">
        <v>13.333333333333334</v>
      </c>
      <c r="X118">
        <v>0.76470588235294112</v>
      </c>
      <c r="Y118">
        <v>4.25</v>
      </c>
      <c r="Z118">
        <v>2.5833333333333335</v>
      </c>
      <c r="AA118">
        <v>-0.15002511013021566</v>
      </c>
      <c r="AB118">
        <v>0.4429276652741202</v>
      </c>
      <c r="AC118">
        <v>-1.1522421266445886</v>
      </c>
      <c r="AD118">
        <v>0.30866563329131319</v>
      </c>
      <c r="AE118">
        <v>-0.35414719338109851</v>
      </c>
      <c r="AF118">
        <v>-0.86905320142729869</v>
      </c>
      <c r="AG118">
        <v>-2.0999927643039205</v>
      </c>
      <c r="AH118">
        <v>-0.40199886656227907</v>
      </c>
      <c r="AI118">
        <v>-0.61641567195423619</v>
      </c>
    </row>
    <row r="119" spans="1:35" x14ac:dyDescent="0.3">
      <c r="A119">
        <v>10</v>
      </c>
      <c r="B119">
        <v>118</v>
      </c>
      <c r="C119" s="26">
        <v>140.30000000000001</v>
      </c>
      <c r="D119" s="26">
        <v>200</v>
      </c>
      <c r="E119" s="26">
        <v>17</v>
      </c>
      <c r="F119">
        <v>-0.31518263600447066</v>
      </c>
      <c r="G119">
        <v>-0.14930626082581569</v>
      </c>
      <c r="H119">
        <v>-0.16587637517865497</v>
      </c>
      <c r="I119" t="s">
        <v>196</v>
      </c>
      <c r="J119" t="s">
        <v>32</v>
      </c>
      <c r="K119" t="s">
        <v>92</v>
      </c>
      <c r="L119" t="s">
        <v>274</v>
      </c>
      <c r="M119" s="27">
        <v>25.7</v>
      </c>
      <c r="N119" s="28">
        <v>13</v>
      </c>
      <c r="O119">
        <v>20.121794871794869</v>
      </c>
      <c r="P119">
        <v>6.6923076923076925</v>
      </c>
      <c r="Q119">
        <v>0.30769230769230771</v>
      </c>
      <c r="R119">
        <v>2.9230769230769229</v>
      </c>
      <c r="S119">
        <v>2.6153846153846154</v>
      </c>
      <c r="T119">
        <v>2.3076923076923075</v>
      </c>
      <c r="U119">
        <v>0.23076923076923078</v>
      </c>
      <c r="V119">
        <v>0.45121951219512196</v>
      </c>
      <c r="W119">
        <v>6.3076923076923075</v>
      </c>
      <c r="X119">
        <v>0.69230769230769229</v>
      </c>
      <c r="Y119">
        <v>1</v>
      </c>
      <c r="Z119">
        <v>0.84615384615384615</v>
      </c>
      <c r="AA119">
        <v>-1.4519881458928425</v>
      </c>
      <c r="AB119">
        <v>-1.1797303511948547</v>
      </c>
      <c r="AC119">
        <v>-1.0903376472823822</v>
      </c>
      <c r="AD119">
        <v>-0.27592655656987425</v>
      </c>
      <c r="AE119">
        <v>2.8589118148886628</v>
      </c>
      <c r="AF119">
        <v>-0.76957040519299491</v>
      </c>
      <c r="AG119">
        <v>-0.21915418663680797</v>
      </c>
      <c r="AH119">
        <v>-0.29763716078700864</v>
      </c>
      <c r="AI119">
        <v>1.0816762912357614</v>
      </c>
    </row>
    <row r="120" spans="1:35" hidden="1" x14ac:dyDescent="0.3">
      <c r="A120">
        <v>10</v>
      </c>
      <c r="B120">
        <v>119</v>
      </c>
      <c r="C120" s="26">
        <v>125.4</v>
      </c>
      <c r="D120" s="26">
        <v>132</v>
      </c>
      <c r="E120" s="26">
        <v>53</v>
      </c>
      <c r="F120">
        <v>-0.31800122092803507</v>
      </c>
      <c r="G120">
        <v>-0.19026462367894151</v>
      </c>
      <c r="H120">
        <v>-0.12773659724909356</v>
      </c>
      <c r="I120" t="s">
        <v>211</v>
      </c>
      <c r="J120" t="s">
        <v>32</v>
      </c>
      <c r="K120" t="s">
        <v>42</v>
      </c>
      <c r="L120" t="s">
        <v>274</v>
      </c>
      <c r="M120" s="27">
        <v>32.4</v>
      </c>
      <c r="N120" s="28">
        <v>13</v>
      </c>
      <c r="O120">
        <v>25.71153846153846</v>
      </c>
      <c r="P120">
        <v>8.8461538461538467</v>
      </c>
      <c r="Q120">
        <v>2.0769230769230771</v>
      </c>
      <c r="R120">
        <v>3.0769230769230771</v>
      </c>
      <c r="S120">
        <v>1.2307692307692308</v>
      </c>
      <c r="T120">
        <v>1.3846153846153846</v>
      </c>
      <c r="U120">
        <v>0.53846153846153844</v>
      </c>
      <c r="V120">
        <v>0.44086021505376344</v>
      </c>
      <c r="W120">
        <v>7.1538461538461542</v>
      </c>
      <c r="X120">
        <v>0.66666666666666663</v>
      </c>
      <c r="Y120">
        <v>0.69230769230769229</v>
      </c>
      <c r="Z120">
        <v>1.0769230769230769</v>
      </c>
      <c r="AA120">
        <v>-1.10396938693004</v>
      </c>
      <c r="AB120">
        <v>0.51668484784089197</v>
      </c>
      <c r="AC120">
        <v>-1.0353114434048654</v>
      </c>
      <c r="AD120">
        <v>-0.89795568469803433</v>
      </c>
      <c r="AE120">
        <v>0.84725747927629036</v>
      </c>
      <c r="AF120">
        <v>-0.29205298326833717</v>
      </c>
      <c r="AG120">
        <v>-0.34247256569190893</v>
      </c>
      <c r="AH120">
        <v>-0.260661375312151</v>
      </c>
      <c r="AI120">
        <v>0.85609949907768046</v>
      </c>
    </row>
    <row r="121" spans="1:35" hidden="1" x14ac:dyDescent="0.3">
      <c r="A121">
        <v>10</v>
      </c>
      <c r="B121">
        <v>120</v>
      </c>
      <c r="C121" s="26">
        <v>134.69999999999999</v>
      </c>
      <c r="D121" s="26">
        <v>292</v>
      </c>
      <c r="E121" s="26">
        <v>14</v>
      </c>
      <c r="F121">
        <v>-0.31819818778305031</v>
      </c>
      <c r="G121">
        <v>-0.13695602011209596</v>
      </c>
      <c r="H121">
        <v>-0.18124216767095436</v>
      </c>
      <c r="I121" t="s">
        <v>194</v>
      </c>
      <c r="J121" t="s">
        <v>32</v>
      </c>
      <c r="K121" t="s">
        <v>56</v>
      </c>
      <c r="L121" t="s">
        <v>274</v>
      </c>
      <c r="M121" s="27">
        <v>27.9</v>
      </c>
      <c r="N121" s="28">
        <v>13</v>
      </c>
      <c r="O121">
        <v>25.558974358974353</v>
      </c>
      <c r="P121">
        <v>13.153846153846153</v>
      </c>
      <c r="Q121">
        <v>2.3076923076923075</v>
      </c>
      <c r="R121">
        <v>2.1538461538461537</v>
      </c>
      <c r="S121">
        <v>1.7692307692307692</v>
      </c>
      <c r="T121">
        <v>0.53846153846153844</v>
      </c>
      <c r="U121">
        <v>0.46153846153846156</v>
      </c>
      <c r="V121">
        <v>0.45614035087719296</v>
      </c>
      <c r="W121">
        <v>8.7692307692307701</v>
      </c>
      <c r="X121">
        <v>0.92500000000000004</v>
      </c>
      <c r="Y121">
        <v>3.0769230769230771</v>
      </c>
      <c r="Z121">
        <v>0.69230769230769229</v>
      </c>
      <c r="AA121">
        <v>-0.4079318690044354</v>
      </c>
      <c r="AB121">
        <v>0.7379563955412064</v>
      </c>
      <c r="AC121">
        <v>-1.3654686666699662</v>
      </c>
      <c r="AD121">
        <v>-0.65605546820374994</v>
      </c>
      <c r="AE121">
        <v>-0.99675899503505094</v>
      </c>
      <c r="AF121">
        <v>-0.41143233874950158</v>
      </c>
      <c r="AG121">
        <v>-0.23727768586865963</v>
      </c>
      <c r="AH121">
        <v>0.8723036276401458</v>
      </c>
      <c r="AI121">
        <v>1.2320608193411484</v>
      </c>
    </row>
    <row r="122" spans="1:35" hidden="1" x14ac:dyDescent="0.3">
      <c r="A122">
        <v>11</v>
      </c>
      <c r="B122">
        <v>121</v>
      </c>
      <c r="C122" s="26">
        <v>127.9</v>
      </c>
      <c r="D122" s="26">
        <v>125</v>
      </c>
      <c r="E122" s="26">
        <v>34</v>
      </c>
      <c r="F122">
        <v>-0.32415770451163406</v>
      </c>
      <c r="G122">
        <v>-0.26676829466611252</v>
      </c>
      <c r="H122">
        <v>-5.7389409845521544E-2</v>
      </c>
      <c r="I122" t="s">
        <v>197</v>
      </c>
      <c r="J122" t="s">
        <v>32</v>
      </c>
      <c r="K122" t="s">
        <v>54</v>
      </c>
      <c r="L122" t="s">
        <v>275</v>
      </c>
      <c r="M122" s="27">
        <v>28.6</v>
      </c>
      <c r="N122" s="28">
        <v>12</v>
      </c>
      <c r="O122">
        <v>22.169444444444448</v>
      </c>
      <c r="P122">
        <v>7.666666666666667</v>
      </c>
      <c r="Q122">
        <v>1.5833333333333333</v>
      </c>
      <c r="R122">
        <v>4.75</v>
      </c>
      <c r="S122">
        <v>1.6666666666666667</v>
      </c>
      <c r="T122">
        <v>1.25</v>
      </c>
      <c r="U122">
        <v>0.5</v>
      </c>
      <c r="V122">
        <v>0.39240506329113922</v>
      </c>
      <c r="W122">
        <v>6.583333333333333</v>
      </c>
      <c r="X122">
        <v>0.7857142857142857</v>
      </c>
      <c r="Y122">
        <v>1.1666666666666667</v>
      </c>
      <c r="Z122">
        <v>1.3333333333333333</v>
      </c>
      <c r="AA122">
        <v>-1.2945510882668128</v>
      </c>
      <c r="AB122">
        <v>4.3409593037440672E-2</v>
      </c>
      <c r="AC122">
        <v>-0.4369014762368702</v>
      </c>
      <c r="AD122">
        <v>-0.70213169991694691</v>
      </c>
      <c r="AE122">
        <v>0.55389122199948615</v>
      </c>
      <c r="AF122">
        <v>-0.35174266100891938</v>
      </c>
      <c r="AG122">
        <v>-0.73726933931560956</v>
      </c>
      <c r="AH122">
        <v>-8.1077821188816276E-2</v>
      </c>
      <c r="AI122">
        <v>0.60545861890203512</v>
      </c>
    </row>
    <row r="123" spans="1:35" hidden="1" x14ac:dyDescent="0.3">
      <c r="A123">
        <v>11</v>
      </c>
      <c r="B123">
        <v>122</v>
      </c>
      <c r="C123" s="26">
        <v>128.30000000000001</v>
      </c>
      <c r="D123" s="26">
        <v>140</v>
      </c>
      <c r="E123" s="26">
        <v>65</v>
      </c>
      <c r="F123">
        <v>-0.33322465182731925</v>
      </c>
      <c r="G123">
        <v>-0.33701222101593031</v>
      </c>
      <c r="H123">
        <v>3.7875691886110618E-3</v>
      </c>
      <c r="I123" t="s">
        <v>198</v>
      </c>
      <c r="J123" t="s">
        <v>32</v>
      </c>
      <c r="K123" t="s">
        <v>54</v>
      </c>
      <c r="L123" t="s">
        <v>274</v>
      </c>
      <c r="M123" s="27">
        <v>19.8</v>
      </c>
      <c r="N123" s="28">
        <v>11</v>
      </c>
      <c r="O123">
        <v>28.893939393939391</v>
      </c>
      <c r="P123">
        <v>13.272727272727273</v>
      </c>
      <c r="Q123">
        <v>1.6363636363636365</v>
      </c>
      <c r="R123">
        <v>4.4545454545454541</v>
      </c>
      <c r="S123">
        <v>2.0909090909090908</v>
      </c>
      <c r="T123">
        <v>0.81818181818181823</v>
      </c>
      <c r="U123">
        <v>9.0909090909090912E-2</v>
      </c>
      <c r="V123">
        <v>0.4358974358974359</v>
      </c>
      <c r="W123">
        <v>10.636363636363637</v>
      </c>
      <c r="X123">
        <v>0.8666666666666667</v>
      </c>
      <c r="Y123">
        <v>2.7272727272727271</v>
      </c>
      <c r="Z123">
        <v>2.0909090909090908</v>
      </c>
      <c r="AA123">
        <v>-0.38872304139934544</v>
      </c>
      <c r="AB123">
        <v>9.4257347685745493E-2</v>
      </c>
      <c r="AC123">
        <v>-0.542576799592556</v>
      </c>
      <c r="AD123">
        <v>-0.51154365055781381</v>
      </c>
      <c r="AE123">
        <v>-0.38716677212221068</v>
      </c>
      <c r="AF123">
        <v>-0.98662377879511198</v>
      </c>
      <c r="AG123">
        <v>-0.56546617200794824</v>
      </c>
      <c r="AH123">
        <v>0.38980413199005776</v>
      </c>
      <c r="AI123">
        <v>-0.13507125434418973</v>
      </c>
    </row>
    <row r="124" spans="1:35" hidden="1" x14ac:dyDescent="0.3">
      <c r="A124">
        <v>11</v>
      </c>
      <c r="B124">
        <v>123</v>
      </c>
      <c r="C124" s="26">
        <v>119.8</v>
      </c>
      <c r="D124" s="26">
        <v>104</v>
      </c>
      <c r="E124" s="26">
        <v>67</v>
      </c>
      <c r="F124">
        <v>-0.34380153652312373</v>
      </c>
      <c r="G124">
        <v>1.3614869697546279E-2</v>
      </c>
      <c r="H124">
        <v>-0.35741640622067</v>
      </c>
      <c r="I124" t="s">
        <v>192</v>
      </c>
      <c r="J124" t="s">
        <v>32</v>
      </c>
      <c r="K124" t="s">
        <v>160</v>
      </c>
      <c r="L124" t="s">
        <v>275</v>
      </c>
      <c r="M124" s="27">
        <v>23.2</v>
      </c>
      <c r="N124" s="28">
        <v>12</v>
      </c>
      <c r="O124">
        <v>21.880555555555556</v>
      </c>
      <c r="P124">
        <v>12.333333333333334</v>
      </c>
      <c r="Q124">
        <v>0.66666666666666663</v>
      </c>
      <c r="R124">
        <v>6.166666666666667</v>
      </c>
      <c r="S124">
        <v>1</v>
      </c>
      <c r="T124">
        <v>0.58333333333333337</v>
      </c>
      <c r="U124">
        <v>1.1666666666666667</v>
      </c>
      <c r="V124">
        <v>0.64646464646464652</v>
      </c>
      <c r="W124">
        <v>8.25</v>
      </c>
      <c r="X124">
        <v>0.8571428571428571</v>
      </c>
      <c r="Y124">
        <v>1.1666666666666667</v>
      </c>
      <c r="Z124">
        <v>1.25</v>
      </c>
      <c r="AA124">
        <v>-0.54051044384740754</v>
      </c>
      <c r="AB124">
        <v>-0.83553016588325402</v>
      </c>
      <c r="AC124">
        <v>6.9798151135263775E-2</v>
      </c>
      <c r="AD124">
        <v>-1.0016272060527278</v>
      </c>
      <c r="AE124">
        <v>-0.89897024260944935</v>
      </c>
      <c r="AF124">
        <v>0.68287841982783914</v>
      </c>
      <c r="AG124">
        <v>1.8422276779806628</v>
      </c>
      <c r="AH124">
        <v>0.11735073176786949</v>
      </c>
      <c r="AI124">
        <v>0.68691690495911983</v>
      </c>
    </row>
    <row r="125" spans="1:35" hidden="1" x14ac:dyDescent="0.3">
      <c r="A125">
        <v>11</v>
      </c>
      <c r="B125">
        <v>124</v>
      </c>
      <c r="C125" s="26">
        <v>0</v>
      </c>
      <c r="D125" s="26">
        <v>232</v>
      </c>
      <c r="E125" s="26">
        <v>26</v>
      </c>
      <c r="F125">
        <v>-0.34586751672143651</v>
      </c>
      <c r="G125">
        <v>-0.13184789258862584</v>
      </c>
      <c r="H125">
        <v>-0.21401962413281067</v>
      </c>
      <c r="I125" t="s">
        <v>193</v>
      </c>
      <c r="J125" t="s">
        <v>32</v>
      </c>
      <c r="K125" t="s">
        <v>66</v>
      </c>
      <c r="L125" t="s">
        <v>45</v>
      </c>
      <c r="M125" s="27">
        <v>22.6</v>
      </c>
      <c r="N125" s="28">
        <v>11</v>
      </c>
      <c r="O125">
        <v>18.715151515151515</v>
      </c>
      <c r="P125">
        <v>12.727272727272727</v>
      </c>
      <c r="Q125">
        <v>1.1818181818181819</v>
      </c>
      <c r="R125">
        <v>5.6363636363636367</v>
      </c>
      <c r="S125">
        <v>0.72727272727272729</v>
      </c>
      <c r="T125">
        <v>0.63636363636363635</v>
      </c>
      <c r="U125">
        <v>1</v>
      </c>
      <c r="V125">
        <v>0.63095238095238093</v>
      </c>
      <c r="W125">
        <v>7.6363636363636367</v>
      </c>
      <c r="X125">
        <v>0.80769230769230771</v>
      </c>
      <c r="Y125">
        <v>2.3636363636363638</v>
      </c>
      <c r="Z125">
        <v>2.2727272727272729</v>
      </c>
      <c r="AA125">
        <v>-0.4768576621756398</v>
      </c>
      <c r="AB125">
        <v>-0.34158054929972304</v>
      </c>
      <c r="AC125">
        <v>-0.11987550616981307</v>
      </c>
      <c r="AD125">
        <v>-1.1241480949264562</v>
      </c>
      <c r="AE125">
        <v>-0.78340171701555694</v>
      </c>
      <c r="AF125">
        <v>0.42422314961864949</v>
      </c>
      <c r="AG125">
        <v>1.5472400076757071</v>
      </c>
      <c r="AH125">
        <v>5.6776291848363981E-4</v>
      </c>
      <c r="AI125">
        <v>-0.312798423923284</v>
      </c>
    </row>
    <row r="126" spans="1:35" hidden="1" x14ac:dyDescent="0.3">
      <c r="A126">
        <v>11</v>
      </c>
      <c r="B126">
        <v>125</v>
      </c>
      <c r="C126" s="26">
        <v>110</v>
      </c>
      <c r="D126" s="26">
        <v>108</v>
      </c>
      <c r="E126" s="26">
        <v>60</v>
      </c>
      <c r="F126">
        <v>-0.34851514938536593</v>
      </c>
      <c r="G126">
        <v>-0.33642909377995989</v>
      </c>
      <c r="H126">
        <v>-1.2086055605406043E-2</v>
      </c>
      <c r="I126" t="s">
        <v>218</v>
      </c>
      <c r="J126" t="s">
        <v>32</v>
      </c>
      <c r="K126" t="s">
        <v>76</v>
      </c>
      <c r="L126" t="s">
        <v>274</v>
      </c>
      <c r="M126" s="27">
        <v>35.4</v>
      </c>
      <c r="N126" s="28">
        <v>12</v>
      </c>
      <c r="O126">
        <v>26.626388888888886</v>
      </c>
      <c r="P126">
        <v>13.833333333333334</v>
      </c>
      <c r="Q126">
        <v>3.25</v>
      </c>
      <c r="R126">
        <v>2.0833333333333335</v>
      </c>
      <c r="S126">
        <v>1.6666666666666667</v>
      </c>
      <c r="T126">
        <v>0.33333333333333331</v>
      </c>
      <c r="U126">
        <v>0.41666666666666669</v>
      </c>
      <c r="V126">
        <v>0.41666666666666669</v>
      </c>
      <c r="W126">
        <v>10</v>
      </c>
      <c r="X126">
        <v>0.84375</v>
      </c>
      <c r="Y126">
        <v>2.6666666666666665</v>
      </c>
      <c r="Z126">
        <v>1.75</v>
      </c>
      <c r="AA126">
        <v>-0.29814023671259876</v>
      </c>
      <c r="AB126">
        <v>1.6414818819841586</v>
      </c>
      <c r="AC126">
        <v>-1.3906890101138281</v>
      </c>
      <c r="AD126">
        <v>-0.70213169991694691</v>
      </c>
      <c r="AE126">
        <v>-1.4437932918378003</v>
      </c>
      <c r="AF126">
        <v>-0.48107029611351415</v>
      </c>
      <c r="AG126">
        <v>-0.78642298693868873</v>
      </c>
      <c r="AH126">
        <v>0.23473660701296784</v>
      </c>
      <c r="AI126">
        <v>0.19816718861661137</v>
      </c>
    </row>
    <row r="127" spans="1:35" hidden="1" x14ac:dyDescent="0.3">
      <c r="A127">
        <v>11</v>
      </c>
      <c r="B127">
        <v>126</v>
      </c>
      <c r="C127" s="26">
        <v>120.8</v>
      </c>
      <c r="D127" s="26">
        <v>109</v>
      </c>
      <c r="E127" s="26">
        <v>59</v>
      </c>
      <c r="F127">
        <v>-0.35918806929692687</v>
      </c>
      <c r="G127">
        <v>-0.38524254860923246</v>
      </c>
      <c r="H127">
        <v>2.605447931230559E-2</v>
      </c>
      <c r="I127" t="s">
        <v>200</v>
      </c>
      <c r="J127" t="s">
        <v>201</v>
      </c>
      <c r="K127" t="s">
        <v>35</v>
      </c>
      <c r="L127" t="s">
        <v>274</v>
      </c>
      <c r="M127" s="27">
        <v>31.3</v>
      </c>
      <c r="N127" s="28">
        <v>11</v>
      </c>
      <c r="O127">
        <v>29.799999999999997</v>
      </c>
      <c r="P127">
        <v>7</v>
      </c>
      <c r="Q127">
        <v>0.63636363636363635</v>
      </c>
      <c r="R127">
        <v>6.3636363636363633</v>
      </c>
      <c r="S127">
        <v>2.9090909090909092</v>
      </c>
      <c r="T127">
        <v>1.4545454545454546</v>
      </c>
      <c r="U127">
        <v>0.45454545454545453</v>
      </c>
      <c r="V127">
        <v>0.35294117647058826</v>
      </c>
      <c r="W127">
        <v>7.7272727272727275</v>
      </c>
      <c r="X127">
        <v>0.58823529411764708</v>
      </c>
      <c r="Y127">
        <v>1.5454545454545454</v>
      </c>
      <c r="Z127">
        <v>1.6363636363636365</v>
      </c>
      <c r="AA127">
        <v>-1.402271180326728</v>
      </c>
      <c r="AB127">
        <v>-0.86458602568228526</v>
      </c>
      <c r="AC127">
        <v>0.14024836670572066</v>
      </c>
      <c r="AD127">
        <v>-0.14398098393662814</v>
      </c>
      <c r="AE127">
        <v>0.99965553500450055</v>
      </c>
      <c r="AF127">
        <v>-0.42228500742960745</v>
      </c>
      <c r="AG127">
        <v>-1.2621131220081492</v>
      </c>
      <c r="AH127">
        <v>-0.82109718941346022</v>
      </c>
      <c r="AI127">
        <v>0.30924666960354502</v>
      </c>
    </row>
    <row r="128" spans="1:35" hidden="1" x14ac:dyDescent="0.3">
      <c r="A128">
        <v>11</v>
      </c>
      <c r="B128">
        <v>127</v>
      </c>
      <c r="C128" s="26">
        <v>0</v>
      </c>
      <c r="D128" s="26">
        <v>196</v>
      </c>
      <c r="E128" s="26">
        <v>42</v>
      </c>
      <c r="F128">
        <v>-0.3643088084630276</v>
      </c>
      <c r="G128">
        <v>-0.26147236021422288</v>
      </c>
      <c r="H128">
        <v>-0.10283644824880472</v>
      </c>
      <c r="I128" t="s">
        <v>189</v>
      </c>
      <c r="J128" t="s">
        <v>32</v>
      </c>
      <c r="K128" t="s">
        <v>60</v>
      </c>
      <c r="L128" t="s">
        <v>274</v>
      </c>
      <c r="M128" s="27">
        <v>28.3</v>
      </c>
      <c r="N128" s="28">
        <v>11</v>
      </c>
      <c r="O128">
        <v>26.051515151515151</v>
      </c>
      <c r="P128">
        <v>13.545454545454545</v>
      </c>
      <c r="Q128">
        <v>1.2727272727272727</v>
      </c>
      <c r="R128">
        <v>3.9090909090909092</v>
      </c>
      <c r="S128">
        <v>2.3636363636363638</v>
      </c>
      <c r="T128">
        <v>0.45454545454545453</v>
      </c>
      <c r="U128">
        <v>0.45454545454545453</v>
      </c>
      <c r="V128">
        <v>0.4144144144144144</v>
      </c>
      <c r="W128">
        <v>10.090909090909092</v>
      </c>
      <c r="X128">
        <v>0.87755102040816324</v>
      </c>
      <c r="Y128">
        <v>4.4545454545454541</v>
      </c>
      <c r="Z128">
        <v>0.90909090909090906</v>
      </c>
      <c r="AA128">
        <v>-0.34465573101119856</v>
      </c>
      <c r="AB128">
        <v>-0.2544129699026294</v>
      </c>
      <c r="AC128">
        <v>-0.7376697042492063</v>
      </c>
      <c r="AD128">
        <v>-0.38902276168408517</v>
      </c>
      <c r="AE128">
        <v>-1.1796366619089032</v>
      </c>
      <c r="AF128">
        <v>-0.42228500742960745</v>
      </c>
      <c r="AG128">
        <v>-0.82324493060673376</v>
      </c>
      <c r="AH128">
        <v>0.77752117694443723</v>
      </c>
      <c r="AI128">
        <v>1.020155347919921</v>
      </c>
    </row>
    <row r="129" spans="1:35" hidden="1" x14ac:dyDescent="0.3">
      <c r="A129">
        <v>11</v>
      </c>
      <c r="B129">
        <v>128</v>
      </c>
      <c r="C129" s="26">
        <v>82.4</v>
      </c>
      <c r="D129" s="26">
        <v>78</v>
      </c>
      <c r="E129" s="26">
        <v>73</v>
      </c>
      <c r="F129">
        <v>-0.36787695989229796</v>
      </c>
      <c r="G129">
        <v>-0.1401310577582924</v>
      </c>
      <c r="H129">
        <v>-0.22774590213400556</v>
      </c>
      <c r="I129" t="s">
        <v>203</v>
      </c>
      <c r="J129" t="s">
        <v>387</v>
      </c>
      <c r="K129" t="s">
        <v>68</v>
      </c>
      <c r="L129" t="s">
        <v>275</v>
      </c>
      <c r="M129" s="27">
        <v>26.9</v>
      </c>
      <c r="N129" s="28">
        <v>11</v>
      </c>
      <c r="O129">
        <v>24.312121212121212</v>
      </c>
      <c r="P129">
        <v>9.454545454545455</v>
      </c>
      <c r="Q129">
        <v>0.90909090909090906</v>
      </c>
      <c r="R129">
        <v>7</v>
      </c>
      <c r="S129">
        <v>1.0909090909090908</v>
      </c>
      <c r="T129">
        <v>1.1818181818181819</v>
      </c>
      <c r="U129">
        <v>0.36363636363636365</v>
      </c>
      <c r="V129">
        <v>0.52</v>
      </c>
      <c r="W129">
        <v>6.8181818181818183</v>
      </c>
      <c r="X129">
        <v>0.76190476190476186</v>
      </c>
      <c r="Y129">
        <v>1.9090909090909092</v>
      </c>
      <c r="Z129">
        <v>1</v>
      </c>
      <c r="AA129">
        <v>-1.0056653868334045</v>
      </c>
      <c r="AB129">
        <v>-0.60308328749100415</v>
      </c>
      <c r="AC129">
        <v>0.36785675547181301</v>
      </c>
      <c r="AD129">
        <v>-0.96078690976148495</v>
      </c>
      <c r="AE129">
        <v>0.40530311766448152</v>
      </c>
      <c r="AF129">
        <v>-0.56336970027098354</v>
      </c>
      <c r="AG129">
        <v>0.38266743629107997</v>
      </c>
      <c r="AH129">
        <v>-0.21539330802550299</v>
      </c>
      <c r="AI129">
        <v>0.93129176313037398</v>
      </c>
    </row>
    <row r="130" spans="1:35" hidden="1" x14ac:dyDescent="0.3">
      <c r="A130">
        <v>11</v>
      </c>
      <c r="B130">
        <v>129</v>
      </c>
      <c r="C130" s="26">
        <v>104.7</v>
      </c>
      <c r="D130" s="26">
        <v>99</v>
      </c>
      <c r="E130" s="26">
        <v>60</v>
      </c>
      <c r="F130">
        <v>-0.37530598997066822</v>
      </c>
      <c r="G130">
        <v>-0.29064099628747808</v>
      </c>
      <c r="H130">
        <v>-8.4664993683190137E-2</v>
      </c>
      <c r="I130" t="s">
        <v>195</v>
      </c>
      <c r="J130" t="s">
        <v>32</v>
      </c>
      <c r="K130" t="s">
        <v>90</v>
      </c>
      <c r="L130" t="s">
        <v>274</v>
      </c>
      <c r="M130" s="27">
        <v>25.2</v>
      </c>
      <c r="N130" s="28">
        <v>12</v>
      </c>
      <c r="O130">
        <v>31.552777777777777</v>
      </c>
      <c r="P130">
        <v>10.666666666666666</v>
      </c>
      <c r="Q130">
        <v>1.4166666666666667</v>
      </c>
      <c r="R130">
        <v>3.5</v>
      </c>
      <c r="S130">
        <v>1.6666666666666667</v>
      </c>
      <c r="T130">
        <v>1.3333333333333333</v>
      </c>
      <c r="U130">
        <v>0.33333333333333331</v>
      </c>
      <c r="V130">
        <v>0.41322314049586778</v>
      </c>
      <c r="W130">
        <v>10.083333333333334</v>
      </c>
      <c r="X130">
        <v>0.73333333333333328</v>
      </c>
      <c r="Y130">
        <v>1.25</v>
      </c>
      <c r="Z130">
        <v>1.0833333333333333</v>
      </c>
      <c r="AA130">
        <v>-0.80981067399719542</v>
      </c>
      <c r="AB130">
        <v>-0.11639763585723097</v>
      </c>
      <c r="AC130">
        <v>-0.88398938274169425</v>
      </c>
      <c r="AD130">
        <v>-0.70213169991694691</v>
      </c>
      <c r="AE130">
        <v>0.73549890507560289</v>
      </c>
      <c r="AF130">
        <v>-0.61039793121810904</v>
      </c>
      <c r="AG130">
        <v>-0.83846051386591491</v>
      </c>
      <c r="AH130">
        <v>-0.23991351113910414</v>
      </c>
      <c r="AI130">
        <v>0.84983347707328938</v>
      </c>
    </row>
    <row r="131" spans="1:35" hidden="1" x14ac:dyDescent="0.3">
      <c r="A131">
        <v>11</v>
      </c>
      <c r="B131">
        <v>130</v>
      </c>
      <c r="C131" s="26">
        <v>0</v>
      </c>
      <c r="D131" s="26">
        <v>357</v>
      </c>
      <c r="E131" s="26">
        <v>15</v>
      </c>
      <c r="F131">
        <v>-0.37922466520333004</v>
      </c>
      <c r="G131">
        <v>-0.31711505387906186</v>
      </c>
      <c r="H131">
        <v>-6.2109611324268177E-2</v>
      </c>
      <c r="I131" t="s">
        <v>206</v>
      </c>
      <c r="J131" t="s">
        <v>32</v>
      </c>
      <c r="K131" t="s">
        <v>111</v>
      </c>
      <c r="L131" t="s">
        <v>274</v>
      </c>
      <c r="M131" s="27">
        <v>21.3</v>
      </c>
      <c r="N131" s="28">
        <v>12</v>
      </c>
      <c r="O131">
        <v>25.088888888888889</v>
      </c>
      <c r="P131">
        <v>5.166666666666667</v>
      </c>
      <c r="Q131">
        <v>0.75</v>
      </c>
      <c r="R131">
        <v>2.5833333333333335</v>
      </c>
      <c r="S131">
        <v>3.0833333333333335</v>
      </c>
      <c r="T131">
        <v>1.5833333333333333</v>
      </c>
      <c r="U131">
        <v>0.75</v>
      </c>
      <c r="V131">
        <v>0.35384615384615387</v>
      </c>
      <c r="W131">
        <v>5.416666666666667</v>
      </c>
      <c r="X131">
        <v>0.7</v>
      </c>
      <c r="Y131">
        <v>0.83333333333333337</v>
      </c>
      <c r="Z131">
        <v>1.25</v>
      </c>
      <c r="AA131">
        <v>-1.6985014334914941</v>
      </c>
      <c r="AB131">
        <v>-0.75562655143591817</v>
      </c>
      <c r="AC131">
        <v>-1.2118538475118985</v>
      </c>
      <c r="AD131">
        <v>-6.5703749378412682E-2</v>
      </c>
      <c r="AE131">
        <v>1.2803219543039539</v>
      </c>
      <c r="AF131">
        <v>3.6240244304865041E-2</v>
      </c>
      <c r="AG131">
        <v>-0.88637973344736631</v>
      </c>
      <c r="AH131">
        <v>-0.23944927321440576</v>
      </c>
      <c r="AI131">
        <v>0.68691690495911983</v>
      </c>
    </row>
    <row r="132" spans="1:35" hidden="1" x14ac:dyDescent="0.3">
      <c r="A132">
        <v>11</v>
      </c>
      <c r="B132">
        <v>131</v>
      </c>
      <c r="C132" s="26">
        <v>104.7</v>
      </c>
      <c r="D132" s="26">
        <v>92</v>
      </c>
      <c r="E132" s="26">
        <v>53</v>
      </c>
      <c r="F132">
        <v>-0.37924093711468976</v>
      </c>
      <c r="G132">
        <v>-0.10248369903178713</v>
      </c>
      <c r="H132">
        <v>-0.27675723808290265</v>
      </c>
      <c r="I132" t="s">
        <v>205</v>
      </c>
      <c r="J132" t="s">
        <v>32</v>
      </c>
      <c r="K132" t="s">
        <v>39</v>
      </c>
      <c r="L132" t="s">
        <v>274</v>
      </c>
      <c r="M132" s="27">
        <v>27.6</v>
      </c>
      <c r="N132" s="28">
        <v>12</v>
      </c>
      <c r="O132">
        <v>23.152777777777775</v>
      </c>
      <c r="P132">
        <v>8.4166666666666661</v>
      </c>
      <c r="Q132">
        <v>0.58333333333333337</v>
      </c>
      <c r="R132">
        <v>3.5</v>
      </c>
      <c r="S132">
        <v>3.3333333333333335</v>
      </c>
      <c r="T132">
        <v>1.3333333333333333</v>
      </c>
      <c r="U132">
        <v>0.25</v>
      </c>
      <c r="V132">
        <v>0.54929577464788737</v>
      </c>
      <c r="W132">
        <v>5.916666666666667</v>
      </c>
      <c r="X132">
        <v>0.88888888888888884</v>
      </c>
      <c r="Y132">
        <v>1.5</v>
      </c>
      <c r="Z132">
        <v>0.75</v>
      </c>
      <c r="AA132">
        <v>-1.1733659846994087</v>
      </c>
      <c r="AB132">
        <v>-0.91543378033058986</v>
      </c>
      <c r="AC132">
        <v>-0.88398938274169425</v>
      </c>
      <c r="AD132">
        <v>4.6607065422505117E-2</v>
      </c>
      <c r="AE132">
        <v>0.73549890507560289</v>
      </c>
      <c r="AF132">
        <v>-0.73972556632270381</v>
      </c>
      <c r="AG132">
        <v>0.55666664721511594</v>
      </c>
      <c r="AH132">
        <v>0.27572218379345942</v>
      </c>
      <c r="AI132">
        <v>1.1756666213016282</v>
      </c>
    </row>
    <row r="133" spans="1:35" hidden="1" x14ac:dyDescent="0.3">
      <c r="A133">
        <v>11</v>
      </c>
      <c r="B133">
        <v>132</v>
      </c>
      <c r="C133" s="26">
        <v>30.4</v>
      </c>
      <c r="D133" s="26">
        <v>25</v>
      </c>
      <c r="E133" s="26">
        <v>92</v>
      </c>
      <c r="F133">
        <v>-0.38642843003864497</v>
      </c>
      <c r="G133">
        <v>6.6384887239978624E-2</v>
      </c>
      <c r="H133">
        <v>-0.45281331727862362</v>
      </c>
      <c r="I133" t="s">
        <v>208</v>
      </c>
      <c r="J133" t="s">
        <v>209</v>
      </c>
      <c r="K133" t="s">
        <v>111</v>
      </c>
      <c r="L133" t="s">
        <v>45</v>
      </c>
      <c r="M133" s="27">
        <v>21.6</v>
      </c>
      <c r="N133" s="28">
        <v>9</v>
      </c>
      <c r="O133">
        <v>19.114814814814814</v>
      </c>
      <c r="P133">
        <v>11.111111111111111</v>
      </c>
      <c r="Q133">
        <v>0</v>
      </c>
      <c r="R133">
        <v>6.8888888888888893</v>
      </c>
      <c r="S133">
        <v>0.55555555555555558</v>
      </c>
      <c r="T133">
        <v>0.66666666666666663</v>
      </c>
      <c r="U133">
        <v>1.6666666666666667</v>
      </c>
      <c r="V133">
        <v>0.74545454545454548</v>
      </c>
      <c r="W133">
        <v>6.1111111111111107</v>
      </c>
      <c r="X133">
        <v>0.75</v>
      </c>
      <c r="Y133">
        <v>2.6666666666666665</v>
      </c>
      <c r="Z133">
        <v>0.77777777777777779</v>
      </c>
      <c r="AA133">
        <v>-0.73799727929058534</v>
      </c>
      <c r="AB133">
        <v>-1.4747590814619411</v>
      </c>
      <c r="AC133">
        <v>0.32811560822693991</v>
      </c>
      <c r="AD133">
        <v>-1.2012908768099151</v>
      </c>
      <c r="AE133">
        <v>-0.71736255953333261</v>
      </c>
      <c r="AF133">
        <v>1.4588442304554081</v>
      </c>
      <c r="AG133">
        <v>2.1539491361477223</v>
      </c>
      <c r="AH133">
        <v>-0.36054905185708869</v>
      </c>
      <c r="AI133">
        <v>1.1485138592825999</v>
      </c>
    </row>
    <row r="134" spans="1:35" hidden="1" x14ac:dyDescent="0.3">
      <c r="A134">
        <v>12</v>
      </c>
      <c r="B134">
        <v>133</v>
      </c>
      <c r="C134" s="26">
        <v>124.6</v>
      </c>
      <c r="D134" s="26">
        <v>122</v>
      </c>
      <c r="E134" s="26">
        <v>68</v>
      </c>
      <c r="F134">
        <v>-0.38773066767716491</v>
      </c>
      <c r="G134">
        <v>-0.34490736495013274</v>
      </c>
      <c r="H134">
        <v>-4.2823302727032164E-2</v>
      </c>
      <c r="I134" t="s">
        <v>199</v>
      </c>
      <c r="J134" t="s">
        <v>32</v>
      </c>
      <c r="K134" t="s">
        <v>68</v>
      </c>
      <c r="L134" t="s">
        <v>274</v>
      </c>
      <c r="M134" s="27">
        <v>20.9</v>
      </c>
      <c r="N134" s="28">
        <v>12</v>
      </c>
      <c r="O134">
        <v>30.634722222222219</v>
      </c>
      <c r="P134">
        <v>18.25</v>
      </c>
      <c r="Q134">
        <v>1.5833333333333333</v>
      </c>
      <c r="R134">
        <v>3.25</v>
      </c>
      <c r="S134">
        <v>2.25</v>
      </c>
      <c r="T134">
        <v>0.66666666666666663</v>
      </c>
      <c r="U134">
        <v>8.3333333333333329E-2</v>
      </c>
      <c r="V134">
        <v>0.43979057591623039</v>
      </c>
      <c r="W134">
        <v>15.916666666666666</v>
      </c>
      <c r="X134">
        <v>0.8</v>
      </c>
      <c r="Y134">
        <v>3.3333333333333335</v>
      </c>
      <c r="Z134">
        <v>1.5833333333333333</v>
      </c>
      <c r="AA134">
        <v>0.41550537318433833</v>
      </c>
      <c r="AB134">
        <v>4.3409593037440672E-2</v>
      </c>
      <c r="AC134">
        <v>-0.97340696404265903</v>
      </c>
      <c r="AD134">
        <v>-0.44007313204813875</v>
      </c>
      <c r="AE134">
        <v>-0.71736255953333261</v>
      </c>
      <c r="AF134">
        <v>-0.99838083653189336</v>
      </c>
      <c r="AG134">
        <v>-0.75113537154182131</v>
      </c>
      <c r="AH134">
        <v>-4.3806147805909364E-2</v>
      </c>
      <c r="AI134">
        <v>0.36108376073078091</v>
      </c>
    </row>
    <row r="135" spans="1:35" x14ac:dyDescent="0.3">
      <c r="A135">
        <v>12</v>
      </c>
      <c r="B135">
        <v>134</v>
      </c>
      <c r="C135" s="26">
        <v>81.5</v>
      </c>
      <c r="D135" s="26">
        <v>91</v>
      </c>
      <c r="E135" s="26">
        <v>91</v>
      </c>
      <c r="F135">
        <v>-0.38819866335056219</v>
      </c>
      <c r="G135">
        <v>-8.8624267252058755E-2</v>
      </c>
      <c r="H135">
        <v>-0.29957439609850345</v>
      </c>
      <c r="I135" t="s">
        <v>207</v>
      </c>
      <c r="J135" t="s">
        <v>32</v>
      </c>
      <c r="K135" t="s">
        <v>35</v>
      </c>
      <c r="L135" t="s">
        <v>275</v>
      </c>
      <c r="M135" s="27">
        <v>25.8</v>
      </c>
      <c r="N135" s="28">
        <v>13</v>
      </c>
      <c r="O135">
        <v>30.170512820512823</v>
      </c>
      <c r="P135">
        <v>18.23076923076923</v>
      </c>
      <c r="Q135">
        <v>0</v>
      </c>
      <c r="R135">
        <v>7</v>
      </c>
      <c r="S135">
        <v>2.4615384615384617</v>
      </c>
      <c r="T135">
        <v>0.84615384615384615</v>
      </c>
      <c r="U135">
        <v>1.2307692307692308</v>
      </c>
      <c r="V135">
        <v>0.59509202453987731</v>
      </c>
      <c r="W135">
        <v>12.538461538461538</v>
      </c>
      <c r="X135">
        <v>0.63235294117647056</v>
      </c>
      <c r="Y135">
        <v>5.2307692307692308</v>
      </c>
      <c r="Z135">
        <v>2</v>
      </c>
      <c r="AA135">
        <v>0.41239806283645603</v>
      </c>
      <c r="AB135">
        <v>-1.4747590814619411</v>
      </c>
      <c r="AC135">
        <v>0.36785675547181301</v>
      </c>
      <c r="AD135">
        <v>-0.34504090413966981</v>
      </c>
      <c r="AE135">
        <v>-0.32620754983092681</v>
      </c>
      <c r="AF135">
        <v>0.78236121606214293</v>
      </c>
      <c r="AG135">
        <v>1.9659799077400493</v>
      </c>
      <c r="AH135">
        <v>-2.1339991423918097</v>
      </c>
      <c r="AI135">
        <v>-4.6207669554642838E-2</v>
      </c>
    </row>
    <row r="136" spans="1:35" hidden="1" x14ac:dyDescent="0.3">
      <c r="A136">
        <v>12</v>
      </c>
      <c r="B136">
        <v>135</v>
      </c>
      <c r="C136" s="26">
        <v>137.69999999999999</v>
      </c>
      <c r="D136" s="26">
        <v>139</v>
      </c>
      <c r="E136" s="26">
        <v>50</v>
      </c>
      <c r="F136">
        <v>-0.40511193615577007</v>
      </c>
      <c r="G136">
        <v>-6.1732390742776228E-2</v>
      </c>
      <c r="H136">
        <v>-0.34337954541299387</v>
      </c>
      <c r="I136" t="s">
        <v>229</v>
      </c>
      <c r="J136" t="s">
        <v>32</v>
      </c>
      <c r="K136" t="s">
        <v>60</v>
      </c>
      <c r="L136" t="s">
        <v>45</v>
      </c>
      <c r="M136" s="27">
        <v>26.2</v>
      </c>
      <c r="N136" s="28">
        <v>11</v>
      </c>
      <c r="O136">
        <v>21.189393939393938</v>
      </c>
      <c r="P136">
        <v>8.2727272727272734</v>
      </c>
      <c r="Q136">
        <v>0</v>
      </c>
      <c r="R136">
        <v>6.0909090909090908</v>
      </c>
      <c r="S136">
        <v>1.3636363636363635</v>
      </c>
      <c r="T136">
        <v>1</v>
      </c>
      <c r="U136">
        <v>1.1818181818181819</v>
      </c>
      <c r="V136">
        <v>0.60869565217391308</v>
      </c>
      <c r="W136">
        <v>6.2727272727272725</v>
      </c>
      <c r="X136">
        <v>0.77777777777777779</v>
      </c>
      <c r="Y136">
        <v>0.81818181818181823</v>
      </c>
      <c r="Z136">
        <v>0.72727272727272729</v>
      </c>
      <c r="AA136">
        <v>-1.1966237318487083</v>
      </c>
      <c r="AB136">
        <v>-1.4747590814619411</v>
      </c>
      <c r="AC136">
        <v>4.2701914377395518E-2</v>
      </c>
      <c r="AD136">
        <v>-0.83826602088775648</v>
      </c>
      <c r="AE136">
        <v>9.0681727711352921E-3</v>
      </c>
      <c r="AF136">
        <v>0.70639253530140189</v>
      </c>
      <c r="AG136">
        <v>1.0823095189063894</v>
      </c>
      <c r="AH136">
        <v>-8.4297341341917464E-2</v>
      </c>
      <c r="AI136">
        <v>1.1978825174990149</v>
      </c>
    </row>
    <row r="137" spans="1:35" hidden="1" x14ac:dyDescent="0.3">
      <c r="A137">
        <v>12</v>
      </c>
      <c r="B137">
        <v>136</v>
      </c>
      <c r="C137" s="26">
        <v>141.5</v>
      </c>
      <c r="D137" s="26">
        <v>130</v>
      </c>
      <c r="E137" s="26">
        <v>34</v>
      </c>
      <c r="F137">
        <v>-0.40582034048419519</v>
      </c>
      <c r="G137">
        <v>-0.23105690192959363</v>
      </c>
      <c r="H137">
        <v>-0.17476343855460155</v>
      </c>
      <c r="I137" t="s">
        <v>213</v>
      </c>
      <c r="J137" t="s">
        <v>32</v>
      </c>
      <c r="K137" t="s">
        <v>39</v>
      </c>
      <c r="L137" t="s">
        <v>275</v>
      </c>
      <c r="M137" s="27">
        <v>27.8</v>
      </c>
      <c r="N137" s="28">
        <v>11</v>
      </c>
      <c r="O137">
        <v>27.731818181818184</v>
      </c>
      <c r="P137">
        <v>9.2727272727272734</v>
      </c>
      <c r="Q137">
        <v>1.7272727272727273</v>
      </c>
      <c r="R137">
        <v>6.2727272727272725</v>
      </c>
      <c r="S137">
        <v>1.1818181818181819</v>
      </c>
      <c r="T137">
        <v>0.18181818181818182</v>
      </c>
      <c r="U137">
        <v>1</v>
      </c>
      <c r="V137">
        <v>0.43209876543209874</v>
      </c>
      <c r="W137">
        <v>7.3636363636363633</v>
      </c>
      <c r="X137">
        <v>0.8666666666666667</v>
      </c>
      <c r="Y137">
        <v>1.3636363636363635</v>
      </c>
      <c r="Z137">
        <v>0.72727272727272729</v>
      </c>
      <c r="AA137">
        <v>-1.0350435937588358</v>
      </c>
      <c r="AB137">
        <v>0.18142492708283911</v>
      </c>
      <c r="AC137">
        <v>0.10773288259627894</v>
      </c>
      <c r="AD137">
        <v>-0.9199466134702422</v>
      </c>
      <c r="AE137">
        <v>-1.7739890792489221</v>
      </c>
      <c r="AF137">
        <v>0.42422314961864949</v>
      </c>
      <c r="AG137">
        <v>-0.43665225147599124</v>
      </c>
      <c r="AH137">
        <v>0.17485594379086675</v>
      </c>
      <c r="AI137">
        <v>1.1978825174990149</v>
      </c>
    </row>
    <row r="138" spans="1:35" hidden="1" x14ac:dyDescent="0.3">
      <c r="A138">
        <v>12</v>
      </c>
      <c r="B138">
        <v>137</v>
      </c>
      <c r="C138" s="26">
        <v>0</v>
      </c>
      <c r="D138" s="26">
        <v>253</v>
      </c>
      <c r="E138" s="26">
        <v>23</v>
      </c>
      <c r="F138">
        <v>-0.40673418635158642</v>
      </c>
      <c r="G138">
        <v>-0.21560948141098446</v>
      </c>
      <c r="H138">
        <v>-0.19112470494060196</v>
      </c>
      <c r="I138" t="s">
        <v>210</v>
      </c>
      <c r="J138" t="s">
        <v>32</v>
      </c>
      <c r="K138" t="s">
        <v>60</v>
      </c>
      <c r="L138" t="s">
        <v>274</v>
      </c>
      <c r="M138" s="27">
        <v>25.9</v>
      </c>
      <c r="N138" s="28">
        <v>14</v>
      </c>
      <c r="O138">
        <v>31.152380952380952</v>
      </c>
      <c r="P138">
        <v>10.642857142857142</v>
      </c>
      <c r="Q138">
        <v>1</v>
      </c>
      <c r="R138">
        <v>5.5</v>
      </c>
      <c r="S138">
        <v>1.7857142857142858</v>
      </c>
      <c r="T138">
        <v>1</v>
      </c>
      <c r="U138">
        <v>0.14285714285714285</v>
      </c>
      <c r="V138">
        <v>0.46875</v>
      </c>
      <c r="W138">
        <v>9.1428571428571423</v>
      </c>
      <c r="X138">
        <v>0.88235294117647056</v>
      </c>
      <c r="Y138">
        <v>1.2142857142857142</v>
      </c>
      <c r="Z138">
        <v>0.9285714285714286</v>
      </c>
      <c r="AA138">
        <v>-0.81365782014219235</v>
      </c>
      <c r="AB138">
        <v>-0.51591570809391052</v>
      </c>
      <c r="AC138">
        <v>-0.16864873233397581</v>
      </c>
      <c r="AD138">
        <v>-0.6486503595355575</v>
      </c>
      <c r="AE138">
        <v>9.0681727711352921E-3</v>
      </c>
      <c r="AF138">
        <v>-0.90600395431432557</v>
      </c>
      <c r="AG138">
        <v>-9.4459179417058475E-2</v>
      </c>
      <c r="AH138">
        <v>0.19666909718772138</v>
      </c>
      <c r="AI138">
        <v>1.0011131511793037</v>
      </c>
    </row>
    <row r="139" spans="1:35" hidden="1" x14ac:dyDescent="0.3">
      <c r="A139">
        <v>12</v>
      </c>
      <c r="B139">
        <v>138</v>
      </c>
      <c r="C139" s="26">
        <v>60.4</v>
      </c>
      <c r="D139" s="26">
        <v>67</v>
      </c>
      <c r="E139" s="26">
        <v>95</v>
      </c>
      <c r="F139">
        <v>-0.40858728524622778</v>
      </c>
      <c r="G139">
        <v>-0.6314360642583926</v>
      </c>
      <c r="H139">
        <v>0.22284877901216482</v>
      </c>
      <c r="I139" t="s">
        <v>212</v>
      </c>
      <c r="J139" t="s">
        <v>32</v>
      </c>
      <c r="K139" t="s">
        <v>111</v>
      </c>
      <c r="L139" t="s">
        <v>275</v>
      </c>
      <c r="M139" s="27">
        <v>25</v>
      </c>
      <c r="N139" s="28">
        <v>13</v>
      </c>
      <c r="O139">
        <v>33.258974358974363</v>
      </c>
      <c r="P139">
        <v>15.461538461538462</v>
      </c>
      <c r="Q139">
        <v>0.69230769230769229</v>
      </c>
      <c r="R139">
        <v>9.4615384615384617</v>
      </c>
      <c r="S139">
        <v>3.9230769230769229</v>
      </c>
      <c r="T139">
        <v>0.69230769230769229</v>
      </c>
      <c r="U139">
        <v>0.15384615384615385</v>
      </c>
      <c r="V139">
        <v>0.42307692307692307</v>
      </c>
      <c r="W139">
        <v>14</v>
      </c>
      <c r="X139">
        <v>0.62295081967213117</v>
      </c>
      <c r="Y139">
        <v>4.6923076923076925</v>
      </c>
      <c r="Z139">
        <v>3.8461538461538463</v>
      </c>
      <c r="AA139">
        <v>-3.5054627258575541E-2</v>
      </c>
      <c r="AB139">
        <v>-0.81094443836099683</v>
      </c>
      <c r="AC139">
        <v>1.2482760175120819</v>
      </c>
      <c r="AD139">
        <v>0.31154539777338802</v>
      </c>
      <c r="AE139">
        <v>-0.66148327243298888</v>
      </c>
      <c r="AF139">
        <v>-0.88894976067415932</v>
      </c>
      <c r="AG139">
        <v>-0.9719915747826493</v>
      </c>
      <c r="AH139">
        <v>-2.0235003132823439</v>
      </c>
      <c r="AI139">
        <v>-1.8508220068192893</v>
      </c>
    </row>
    <row r="140" spans="1:35" hidden="1" x14ac:dyDescent="0.3">
      <c r="A140">
        <v>12</v>
      </c>
      <c r="B140">
        <v>139</v>
      </c>
      <c r="C140" s="26">
        <v>111.3</v>
      </c>
      <c r="D140" s="26">
        <v>102</v>
      </c>
      <c r="E140" s="26">
        <v>42</v>
      </c>
      <c r="F140">
        <v>-0.4122836860749895</v>
      </c>
      <c r="G140">
        <v>-0.43424746125148672</v>
      </c>
      <c r="H140">
        <v>2.1963775176497224E-2</v>
      </c>
      <c r="I140" t="s">
        <v>235</v>
      </c>
      <c r="J140" t="s">
        <v>32</v>
      </c>
      <c r="K140" t="s">
        <v>81</v>
      </c>
      <c r="L140" t="s">
        <v>274</v>
      </c>
      <c r="M140" s="27">
        <v>28.8</v>
      </c>
      <c r="N140" s="28">
        <v>11</v>
      </c>
      <c r="O140">
        <v>22.948484848484849</v>
      </c>
      <c r="P140">
        <v>10.727272727272727</v>
      </c>
      <c r="Q140">
        <v>1.5454545454545454</v>
      </c>
      <c r="R140">
        <v>3.0909090909090908</v>
      </c>
      <c r="S140">
        <v>1.1818181818181819</v>
      </c>
      <c r="T140">
        <v>1</v>
      </c>
      <c r="U140">
        <v>0.18181818181818182</v>
      </c>
      <c r="V140">
        <v>0.35714285714285715</v>
      </c>
      <c r="W140">
        <v>10.181818181818182</v>
      </c>
      <c r="X140">
        <v>0.95454545454545459</v>
      </c>
      <c r="Y140">
        <v>2</v>
      </c>
      <c r="Z140">
        <v>1.3636363636363635</v>
      </c>
      <c r="AA140">
        <v>-0.80001793835538493</v>
      </c>
      <c r="AB140">
        <v>7.0897682886516622E-3</v>
      </c>
      <c r="AC140">
        <v>-1.0303090612341821</v>
      </c>
      <c r="AD140">
        <v>-0.9199466134702422</v>
      </c>
      <c r="AE140">
        <v>9.0681727711352921E-3</v>
      </c>
      <c r="AF140">
        <v>-0.84553908595373595</v>
      </c>
      <c r="AG140">
        <v>-1.5980787727106402</v>
      </c>
      <c r="AH140">
        <v>0.69366895542883156</v>
      </c>
      <c r="AI140">
        <v>0.57583742397218618</v>
      </c>
    </row>
    <row r="141" spans="1:35" hidden="1" x14ac:dyDescent="0.3">
      <c r="A141">
        <v>12</v>
      </c>
      <c r="B141">
        <v>140</v>
      </c>
      <c r="C141" s="26">
        <v>135.1</v>
      </c>
      <c r="D141" s="26">
        <v>183</v>
      </c>
      <c r="E141" s="26">
        <v>47</v>
      </c>
      <c r="F141">
        <v>-0.41354734203984655</v>
      </c>
      <c r="G141">
        <v>-0.50005729337328464</v>
      </c>
      <c r="H141">
        <v>8.6509951333438084E-2</v>
      </c>
      <c r="I141" t="s">
        <v>216</v>
      </c>
      <c r="J141" t="s">
        <v>32</v>
      </c>
      <c r="K141" t="s">
        <v>92</v>
      </c>
      <c r="L141" t="s">
        <v>274</v>
      </c>
      <c r="M141" s="27">
        <v>19.8</v>
      </c>
      <c r="N141" s="28">
        <v>13</v>
      </c>
      <c r="O141">
        <v>25.401282051282049</v>
      </c>
      <c r="P141">
        <v>13.153846153846153</v>
      </c>
      <c r="Q141">
        <v>1.9230769230769231</v>
      </c>
      <c r="R141">
        <v>3.8461538461538463</v>
      </c>
      <c r="S141">
        <v>2.3846153846153846</v>
      </c>
      <c r="T141">
        <v>0.84615384615384615</v>
      </c>
      <c r="U141">
        <v>0</v>
      </c>
      <c r="V141">
        <v>0.36046511627906974</v>
      </c>
      <c r="W141">
        <v>13.23076923076923</v>
      </c>
      <c r="X141">
        <v>0.75862068965517238</v>
      </c>
      <c r="Y141">
        <v>2.2307692307692308</v>
      </c>
      <c r="Z141">
        <v>1.5384615384615385</v>
      </c>
      <c r="AA141">
        <v>-0.4079318690044354</v>
      </c>
      <c r="AB141">
        <v>0.36917048270734865</v>
      </c>
      <c r="AC141">
        <v>-0.76018042401728136</v>
      </c>
      <c r="AD141">
        <v>-0.37959807792456762</v>
      </c>
      <c r="AE141">
        <v>-0.32620754983092681</v>
      </c>
      <c r="AF141">
        <v>-1.1277084716364882</v>
      </c>
      <c r="AG141">
        <v>-2.0106301608421542</v>
      </c>
      <c r="AH141">
        <v>-0.26237548457257504</v>
      </c>
      <c r="AI141">
        <v>0.4049459147615187</v>
      </c>
    </row>
    <row r="142" spans="1:35" hidden="1" x14ac:dyDescent="0.3">
      <c r="A142">
        <v>12</v>
      </c>
      <c r="B142">
        <v>141</v>
      </c>
      <c r="C142" s="26">
        <v>84.8</v>
      </c>
      <c r="D142" s="26">
        <v>86</v>
      </c>
      <c r="E142" s="26">
        <v>74</v>
      </c>
      <c r="F142">
        <v>-0.41428968367705094</v>
      </c>
      <c r="G142">
        <v>-0.60765655732028778</v>
      </c>
      <c r="H142">
        <v>0.19336687364323685</v>
      </c>
      <c r="I142" t="s">
        <v>214</v>
      </c>
      <c r="J142" t="s">
        <v>215</v>
      </c>
      <c r="K142" t="s">
        <v>48</v>
      </c>
      <c r="L142" t="s">
        <v>274</v>
      </c>
      <c r="M142" s="27">
        <v>25.2</v>
      </c>
      <c r="N142" s="28">
        <v>9</v>
      </c>
      <c r="O142">
        <v>31.549999999999997</v>
      </c>
      <c r="P142">
        <v>16.777777777777779</v>
      </c>
      <c r="Q142">
        <v>1.4444444444444444</v>
      </c>
      <c r="R142">
        <v>5</v>
      </c>
      <c r="S142">
        <v>4</v>
      </c>
      <c r="T142">
        <v>0.66666666666666663</v>
      </c>
      <c r="U142">
        <v>0.1111111111111111</v>
      </c>
      <c r="V142">
        <v>0.42142857142857143</v>
      </c>
      <c r="W142">
        <v>15.555555555555555</v>
      </c>
      <c r="X142">
        <v>0.64516129032258063</v>
      </c>
      <c r="Y142">
        <v>3.4444444444444446</v>
      </c>
      <c r="Z142">
        <v>3.4444444444444446</v>
      </c>
      <c r="AA142">
        <v>0.17762350321869272</v>
      </c>
      <c r="AB142">
        <v>-8.9763097708119091E-2</v>
      </c>
      <c r="AC142">
        <v>-0.34748389493590542</v>
      </c>
      <c r="AD142">
        <v>0.34610257155828583</v>
      </c>
      <c r="AE142">
        <v>-0.71736255953333261</v>
      </c>
      <c r="AF142">
        <v>-0.95527162483036188</v>
      </c>
      <c r="AG142">
        <v>-1.1107299355991223</v>
      </c>
      <c r="AH142">
        <v>-1.3138726835086159</v>
      </c>
      <c r="AI142">
        <v>-1.4581512945441117</v>
      </c>
    </row>
    <row r="143" spans="1:35" hidden="1" x14ac:dyDescent="0.3">
      <c r="A143">
        <v>12</v>
      </c>
      <c r="B143">
        <v>142</v>
      </c>
      <c r="C143" s="26">
        <v>0</v>
      </c>
      <c r="D143" s="26">
        <v>279</v>
      </c>
      <c r="E143" s="26">
        <v>22</v>
      </c>
      <c r="F143">
        <v>-0.41941030834043824</v>
      </c>
      <c r="G143">
        <v>-0.29414296041772148</v>
      </c>
      <c r="H143">
        <v>-0.12526734792271677</v>
      </c>
      <c r="I143" t="s">
        <v>217</v>
      </c>
      <c r="J143" t="s">
        <v>32</v>
      </c>
      <c r="K143" t="s">
        <v>118</v>
      </c>
      <c r="L143" t="s">
        <v>274</v>
      </c>
      <c r="M143" s="27">
        <v>26.3</v>
      </c>
      <c r="N143" s="28">
        <v>13</v>
      </c>
      <c r="O143">
        <v>27.305128205128202</v>
      </c>
      <c r="P143">
        <v>14.307692307692308</v>
      </c>
      <c r="Q143">
        <v>2.6923076923076925</v>
      </c>
      <c r="R143">
        <v>2.6923076923076925</v>
      </c>
      <c r="S143">
        <v>1.3076923076923077</v>
      </c>
      <c r="T143">
        <v>0.46153846153846156</v>
      </c>
      <c r="U143">
        <v>0</v>
      </c>
      <c r="V143">
        <v>0.41558441558441561</v>
      </c>
      <c r="W143">
        <v>11.846153846153847</v>
      </c>
      <c r="X143">
        <v>0.92</v>
      </c>
      <c r="Y143">
        <v>1.9230769230769231</v>
      </c>
      <c r="Z143">
        <v>0.69230769230769229</v>
      </c>
      <c r="AA143">
        <v>-0.22149324813150534</v>
      </c>
      <c r="AB143">
        <v>1.1067423083750647</v>
      </c>
      <c r="AC143">
        <v>-1.1728769530986574</v>
      </c>
      <c r="AD143">
        <v>-0.86339851091313657</v>
      </c>
      <c r="AE143">
        <v>-1.1643968563360818</v>
      </c>
      <c r="AF143">
        <v>-1.1277084716364882</v>
      </c>
      <c r="AG143">
        <v>-0.94347530471757346</v>
      </c>
      <c r="AH143">
        <v>0.50725957335773664</v>
      </c>
      <c r="AI143">
        <v>1.2320608193411484</v>
      </c>
    </row>
    <row r="144" spans="1:35" hidden="1" x14ac:dyDescent="0.3">
      <c r="A144">
        <v>12</v>
      </c>
      <c r="B144">
        <v>143</v>
      </c>
      <c r="C144" s="26">
        <v>0</v>
      </c>
      <c r="D144" s="26">
        <v>215</v>
      </c>
      <c r="E144" s="26">
        <v>6</v>
      </c>
      <c r="F144">
        <v>-0.42014056703486563</v>
      </c>
      <c r="G144">
        <v>-0.39673328473594049</v>
      </c>
      <c r="H144">
        <v>-2.3407282298925136E-2</v>
      </c>
      <c r="I144" t="s">
        <v>219</v>
      </c>
      <c r="J144" t="s">
        <v>32</v>
      </c>
      <c r="K144" t="s">
        <v>78</v>
      </c>
      <c r="L144" t="s">
        <v>274</v>
      </c>
      <c r="M144" s="27">
        <v>23.1</v>
      </c>
      <c r="N144" s="28">
        <v>11</v>
      </c>
      <c r="O144">
        <v>22.624242424242425</v>
      </c>
      <c r="P144">
        <v>8.454545454545455</v>
      </c>
      <c r="Q144">
        <v>1.4545454545454546</v>
      </c>
      <c r="R144">
        <v>2.5454545454545454</v>
      </c>
      <c r="S144">
        <v>3.0909090909090908</v>
      </c>
      <c r="T144">
        <v>1.1818181818181819</v>
      </c>
      <c r="U144">
        <v>9.0909090909090912E-2</v>
      </c>
      <c r="V144">
        <v>0.36170212765957449</v>
      </c>
      <c r="W144">
        <v>8.545454545454545</v>
      </c>
      <c r="X144">
        <v>0.9</v>
      </c>
      <c r="Y144">
        <v>0.90909090909090906</v>
      </c>
      <c r="Z144">
        <v>1.2727272727272727</v>
      </c>
      <c r="AA144">
        <v>-1.1672455249232769</v>
      </c>
      <c r="AB144">
        <v>-8.0077811108441962E-2</v>
      </c>
      <c r="AC144">
        <v>-1.2254019658908326</v>
      </c>
      <c r="AD144">
        <v>-6.2300391354142552E-2</v>
      </c>
      <c r="AE144">
        <v>0.40530311766448152</v>
      </c>
      <c r="AF144">
        <v>-0.98662377879511198</v>
      </c>
      <c r="AG144">
        <v>-1.2943166021411379</v>
      </c>
      <c r="AH144">
        <v>0.17536238516326449</v>
      </c>
      <c r="AI144">
        <v>0.6647010087617331</v>
      </c>
    </row>
    <row r="145" spans="1:35" hidden="1" x14ac:dyDescent="0.3">
      <c r="A145">
        <v>12</v>
      </c>
      <c r="B145">
        <v>144</v>
      </c>
      <c r="C145" s="26">
        <v>145.4</v>
      </c>
      <c r="D145" s="26">
        <v>154</v>
      </c>
      <c r="E145" s="26">
        <v>24</v>
      </c>
      <c r="F145">
        <v>-0.4253958435862924</v>
      </c>
      <c r="G145">
        <v>-0.16828669053712794</v>
      </c>
      <c r="H145">
        <v>-0.25710915304916448</v>
      </c>
      <c r="I145" t="s">
        <v>220</v>
      </c>
      <c r="J145" t="s">
        <v>32</v>
      </c>
      <c r="K145" t="s">
        <v>98</v>
      </c>
      <c r="L145" t="s">
        <v>275</v>
      </c>
      <c r="M145" s="27">
        <v>25.6</v>
      </c>
      <c r="N145" s="28">
        <v>12</v>
      </c>
      <c r="O145">
        <v>17.618055555555557</v>
      </c>
      <c r="P145">
        <v>6.833333333333333</v>
      </c>
      <c r="Q145">
        <v>0</v>
      </c>
      <c r="R145">
        <v>4.166666666666667</v>
      </c>
      <c r="S145">
        <v>1.6666666666666667</v>
      </c>
      <c r="T145">
        <v>0.91666666666666663</v>
      </c>
      <c r="U145">
        <v>1.5833333333333333</v>
      </c>
      <c r="V145">
        <v>0.6470588235294118</v>
      </c>
      <c r="W145">
        <v>4.25</v>
      </c>
      <c r="X145">
        <v>0.84210526315789469</v>
      </c>
      <c r="Y145">
        <v>1.5833333333333333</v>
      </c>
      <c r="Z145">
        <v>1.4166666666666667</v>
      </c>
      <c r="AA145">
        <v>-1.429201203341707</v>
      </c>
      <c r="AB145">
        <v>-1.4747590814619411</v>
      </c>
      <c r="AC145">
        <v>-0.64554249927245466</v>
      </c>
      <c r="AD145">
        <v>-0.70213169991694691</v>
      </c>
      <c r="AE145">
        <v>-0.17253951030498174</v>
      </c>
      <c r="AF145">
        <v>1.329516595350813</v>
      </c>
      <c r="AG145">
        <v>0.93919035742494517</v>
      </c>
      <c r="AH145">
        <v>0.11688649384317132</v>
      </c>
      <c r="AI145">
        <v>0.52400033284495029</v>
      </c>
    </row>
    <row r="146" spans="1:35" hidden="1" x14ac:dyDescent="0.3">
      <c r="A146">
        <v>13</v>
      </c>
      <c r="B146">
        <v>145</v>
      </c>
      <c r="C146" s="26">
        <v>80.599999999999994</v>
      </c>
      <c r="D146" s="26">
        <v>76</v>
      </c>
      <c r="E146" s="26">
        <v>75</v>
      </c>
      <c r="F146">
        <v>-0.42892326092999639</v>
      </c>
      <c r="G146">
        <v>-0.46928701634876202</v>
      </c>
      <c r="H146">
        <v>4.0363755418765634E-2</v>
      </c>
      <c r="I146" t="s">
        <v>222</v>
      </c>
      <c r="J146" t="s">
        <v>32</v>
      </c>
      <c r="K146" t="s">
        <v>64</v>
      </c>
      <c r="L146" t="s">
        <v>45</v>
      </c>
      <c r="M146" s="27">
        <v>34.799999999999997</v>
      </c>
      <c r="N146" s="28">
        <v>12</v>
      </c>
      <c r="O146">
        <v>28.031944444444445</v>
      </c>
      <c r="P146">
        <v>6.666666666666667</v>
      </c>
      <c r="Q146">
        <v>1.25</v>
      </c>
      <c r="R146">
        <v>6.833333333333333</v>
      </c>
      <c r="S146">
        <v>2.5</v>
      </c>
      <c r="T146">
        <v>0.33333333333333331</v>
      </c>
      <c r="U146">
        <v>0.75</v>
      </c>
      <c r="V146">
        <v>0.32500000000000001</v>
      </c>
      <c r="W146">
        <v>6.666666666666667</v>
      </c>
      <c r="X146">
        <v>0.8666666666666667</v>
      </c>
      <c r="Y146">
        <v>1.25</v>
      </c>
      <c r="Z146">
        <v>1.8333333333333333</v>
      </c>
      <c r="AA146">
        <v>-1.4561312263566852</v>
      </c>
      <c r="AB146">
        <v>-0.27620486475190281</v>
      </c>
      <c r="AC146">
        <v>0.30824503460450303</v>
      </c>
      <c r="AD146">
        <v>-0.32776231724722094</v>
      </c>
      <c r="AE146">
        <v>-1.4437932918378003</v>
      </c>
      <c r="AF146">
        <v>3.6240244304865041E-2</v>
      </c>
      <c r="AG146">
        <v>-1.3378292231884106</v>
      </c>
      <c r="AH146">
        <v>0.15694359477426686</v>
      </c>
      <c r="AI146">
        <v>0.11670890255952671</v>
      </c>
    </row>
    <row r="147" spans="1:35" hidden="1" x14ac:dyDescent="0.3">
      <c r="A147">
        <v>13</v>
      </c>
      <c r="B147">
        <v>146</v>
      </c>
      <c r="C147" s="26">
        <v>100.6</v>
      </c>
      <c r="D147" s="26">
        <v>117</v>
      </c>
      <c r="E147" s="26">
        <v>74</v>
      </c>
      <c r="F147">
        <v>-0.42908209941772313</v>
      </c>
      <c r="G147">
        <v>-0.13163718577676434</v>
      </c>
      <c r="H147">
        <v>-0.29744491364095882</v>
      </c>
      <c r="I147" t="s">
        <v>221</v>
      </c>
      <c r="J147" t="s">
        <v>32</v>
      </c>
      <c r="K147" t="s">
        <v>48</v>
      </c>
      <c r="L147" t="s">
        <v>45</v>
      </c>
      <c r="M147" s="27">
        <v>31.3</v>
      </c>
      <c r="N147" s="28">
        <v>11</v>
      </c>
      <c r="O147">
        <v>22.327272727272728</v>
      </c>
      <c r="P147">
        <v>7.3636363636363633</v>
      </c>
      <c r="Q147">
        <v>0</v>
      </c>
      <c r="R147">
        <v>10.181818181818182</v>
      </c>
      <c r="S147">
        <v>2.2727272727272729</v>
      </c>
      <c r="T147">
        <v>0.45454545454545453</v>
      </c>
      <c r="U147">
        <v>1.4545454545454546</v>
      </c>
      <c r="V147">
        <v>0.62962962962962965</v>
      </c>
      <c r="W147">
        <v>4.9090909090909092</v>
      </c>
      <c r="X147">
        <v>0.56521739130434778</v>
      </c>
      <c r="Y147">
        <v>2.0909090909090908</v>
      </c>
      <c r="Z147">
        <v>1.0909090909090908</v>
      </c>
      <c r="AA147">
        <v>-1.3435147664758653</v>
      </c>
      <c r="AB147">
        <v>-1.4747590814619411</v>
      </c>
      <c r="AC147">
        <v>1.505898699302274</v>
      </c>
      <c r="AD147">
        <v>-0.42986305797532798</v>
      </c>
      <c r="AE147">
        <v>-1.1796366619089032</v>
      </c>
      <c r="AF147">
        <v>1.1296466138255303</v>
      </c>
      <c r="AG147">
        <v>0.97641184559235583</v>
      </c>
      <c r="AH147">
        <v>-1.2113464412298289</v>
      </c>
      <c r="AI147">
        <v>0.84242817834082706</v>
      </c>
    </row>
    <row r="148" spans="1:35" hidden="1" x14ac:dyDescent="0.3">
      <c r="A148">
        <v>13</v>
      </c>
      <c r="B148">
        <v>147</v>
      </c>
      <c r="C148" s="26">
        <v>133</v>
      </c>
      <c r="D148" s="26">
        <v>281</v>
      </c>
      <c r="E148" s="26">
        <v>56</v>
      </c>
      <c r="F148">
        <v>-0.42913538406287716</v>
      </c>
      <c r="G148">
        <v>-7.233167901847945E-2</v>
      </c>
      <c r="H148">
        <v>-0.35680370504439773</v>
      </c>
      <c r="I148" t="s">
        <v>225</v>
      </c>
      <c r="J148" t="s">
        <v>32</v>
      </c>
      <c r="K148" t="s">
        <v>124</v>
      </c>
      <c r="L148" t="s">
        <v>275</v>
      </c>
      <c r="M148" s="27">
        <v>26.1</v>
      </c>
      <c r="N148" s="28">
        <v>12</v>
      </c>
      <c r="O148">
        <v>26.06527777777778</v>
      </c>
      <c r="P148">
        <v>10.583333333333334</v>
      </c>
      <c r="Q148">
        <v>0</v>
      </c>
      <c r="R148">
        <v>7.666666666666667</v>
      </c>
      <c r="S148">
        <v>0.75</v>
      </c>
      <c r="T148">
        <v>0.58333333333333337</v>
      </c>
      <c r="U148">
        <v>1.3333333333333333</v>
      </c>
      <c r="V148">
        <v>0.62790697674418605</v>
      </c>
      <c r="W148">
        <v>7.166666666666667</v>
      </c>
      <c r="X148">
        <v>0.76</v>
      </c>
      <c r="Y148">
        <v>2.0833333333333335</v>
      </c>
      <c r="Z148">
        <v>1</v>
      </c>
      <c r="AA148">
        <v>-0.82327568550468455</v>
      </c>
      <c r="AB148">
        <v>-1.4747590814619411</v>
      </c>
      <c r="AC148">
        <v>0.60630363894105255</v>
      </c>
      <c r="AD148">
        <v>-1.1139380208536456</v>
      </c>
      <c r="AE148">
        <v>-0.89897024260944935</v>
      </c>
      <c r="AF148">
        <v>0.94153369003702858</v>
      </c>
      <c r="AG148">
        <v>1.4216708141434511</v>
      </c>
      <c r="AH148">
        <v>-0.24084198698850068</v>
      </c>
      <c r="AI148">
        <v>0.93129176313037398</v>
      </c>
    </row>
    <row r="149" spans="1:35" hidden="1" x14ac:dyDescent="0.3">
      <c r="A149">
        <v>13</v>
      </c>
      <c r="B149">
        <v>148</v>
      </c>
      <c r="C149" s="26">
        <v>46.4</v>
      </c>
      <c r="D149" s="26">
        <v>38</v>
      </c>
      <c r="E149" s="26">
        <v>83</v>
      </c>
      <c r="F149">
        <v>-0.43636706955700261</v>
      </c>
      <c r="G149">
        <v>-0.29353999671492775</v>
      </c>
      <c r="H149">
        <v>-0.14282707284207485</v>
      </c>
      <c r="I149" t="s">
        <v>223</v>
      </c>
      <c r="J149" t="s">
        <v>224</v>
      </c>
      <c r="K149" t="s">
        <v>92</v>
      </c>
      <c r="L149" t="s">
        <v>275</v>
      </c>
      <c r="M149" s="27">
        <v>26.5</v>
      </c>
      <c r="N149" s="28">
        <v>9</v>
      </c>
      <c r="O149">
        <v>25.085185185185185</v>
      </c>
      <c r="P149">
        <v>11.222222222222221</v>
      </c>
      <c r="Q149">
        <v>1.7777777777777777</v>
      </c>
      <c r="R149">
        <v>3.4444444444444446</v>
      </c>
      <c r="S149">
        <v>1.5555555555555556</v>
      </c>
      <c r="T149">
        <v>1</v>
      </c>
      <c r="U149">
        <v>0.33333333333333331</v>
      </c>
      <c r="V149">
        <v>0.41666666666666669</v>
      </c>
      <c r="W149">
        <v>9.3333333333333339</v>
      </c>
      <c r="X149">
        <v>0.75</v>
      </c>
      <c r="Y149">
        <v>2.2222222222222223</v>
      </c>
      <c r="Z149">
        <v>0.77777777777777779</v>
      </c>
      <c r="AA149">
        <v>-0.7200439306139329</v>
      </c>
      <c r="AB149">
        <v>0.22985136008122439</v>
      </c>
      <c r="AC149">
        <v>-0.90385995636413075</v>
      </c>
      <c r="AD149">
        <v>-0.75204761760624372</v>
      </c>
      <c r="AE149">
        <v>9.0681727711352921E-3</v>
      </c>
      <c r="AF149">
        <v>-0.61039793121810904</v>
      </c>
      <c r="AG149">
        <v>-0.73580434281793183</v>
      </c>
      <c r="AH149">
        <v>-0.30713958394896135</v>
      </c>
      <c r="AI149">
        <v>1.1485138592825999</v>
      </c>
    </row>
    <row r="150" spans="1:35" hidden="1" x14ac:dyDescent="0.3">
      <c r="A150">
        <v>13</v>
      </c>
      <c r="B150">
        <v>149</v>
      </c>
      <c r="C150" s="26">
        <v>131.5</v>
      </c>
      <c r="D150" s="26">
        <v>128</v>
      </c>
      <c r="E150" s="26">
        <v>52</v>
      </c>
      <c r="F150">
        <v>-0.44465645955267663</v>
      </c>
      <c r="G150">
        <v>-0.25829781145116015</v>
      </c>
      <c r="H150">
        <v>-0.18635864810151648</v>
      </c>
      <c r="I150" t="s">
        <v>226</v>
      </c>
      <c r="J150" t="s">
        <v>32</v>
      </c>
      <c r="K150" t="s">
        <v>118</v>
      </c>
      <c r="L150" t="s">
        <v>275</v>
      </c>
      <c r="M150" s="27">
        <v>33.299999999999997</v>
      </c>
      <c r="N150" s="28">
        <v>13</v>
      </c>
      <c r="O150">
        <v>22.473076923076921</v>
      </c>
      <c r="P150">
        <v>11.384615384615385</v>
      </c>
      <c r="Q150">
        <v>0.92307692307692313</v>
      </c>
      <c r="R150">
        <v>6.615384615384615</v>
      </c>
      <c r="S150">
        <v>2.0769230769230771</v>
      </c>
      <c r="T150">
        <v>0.30769230769230771</v>
      </c>
      <c r="U150">
        <v>0.53846153846153844</v>
      </c>
      <c r="V150">
        <v>0.49090909090909091</v>
      </c>
      <c r="W150">
        <v>8.4615384615384617</v>
      </c>
      <c r="X150">
        <v>0.84848484848484851</v>
      </c>
      <c r="Y150">
        <v>2.5384615384615383</v>
      </c>
      <c r="Z150">
        <v>1.3076923076923077</v>
      </c>
      <c r="AA150">
        <v>-0.69380442100959439</v>
      </c>
      <c r="AB150">
        <v>-0.58967289066068207</v>
      </c>
      <c r="AC150">
        <v>0.23029124577802085</v>
      </c>
      <c r="AD150">
        <v>-0.5178267730641587</v>
      </c>
      <c r="AE150">
        <v>-1.499672578938144</v>
      </c>
      <c r="AF150">
        <v>-0.29205298326833717</v>
      </c>
      <c r="AG150">
        <v>0.15739220688869515</v>
      </c>
      <c r="AH150">
        <v>0.25014318429415855</v>
      </c>
      <c r="AI150">
        <v>0.63052270691959955</v>
      </c>
    </row>
    <row r="151" spans="1:35" hidden="1" x14ac:dyDescent="0.3">
      <c r="A151">
        <v>13</v>
      </c>
      <c r="B151">
        <v>150</v>
      </c>
      <c r="C151" s="26">
        <v>144.6</v>
      </c>
      <c r="D151" s="26">
        <v>133</v>
      </c>
      <c r="E151" s="26">
        <v>30</v>
      </c>
      <c r="F151">
        <v>-0.45000793815150908</v>
      </c>
      <c r="G151">
        <v>-0.43378662525753758</v>
      </c>
      <c r="H151">
        <v>-1.6221312893971496E-2</v>
      </c>
      <c r="I151" t="s">
        <v>227</v>
      </c>
      <c r="J151" t="s">
        <v>32</v>
      </c>
      <c r="K151" t="s">
        <v>37</v>
      </c>
      <c r="L151" t="s">
        <v>274</v>
      </c>
      <c r="M151" s="27">
        <v>30.4</v>
      </c>
      <c r="N151" s="28">
        <v>13</v>
      </c>
      <c r="O151">
        <v>23.783333333333339</v>
      </c>
      <c r="P151">
        <v>8.1538461538461533</v>
      </c>
      <c r="Q151">
        <v>1.3076923076923077</v>
      </c>
      <c r="R151">
        <v>4.5384615384615383</v>
      </c>
      <c r="S151">
        <v>1.3846153846153846</v>
      </c>
      <c r="T151">
        <v>0.92307692307692313</v>
      </c>
      <c r="U151">
        <v>0.92307692307692313</v>
      </c>
      <c r="V151">
        <v>0.37</v>
      </c>
      <c r="W151">
        <v>7.6923076923076925</v>
      </c>
      <c r="X151">
        <v>0.68181818181818177</v>
      </c>
      <c r="Y151">
        <v>1.6923076923076923</v>
      </c>
      <c r="Z151">
        <v>1.6153846153846154</v>
      </c>
      <c r="AA151">
        <v>-1.2158325594537982</v>
      </c>
      <c r="AB151">
        <v>-0.22088697782682409</v>
      </c>
      <c r="AC151">
        <v>-0.51256250656845592</v>
      </c>
      <c r="AD151">
        <v>-0.82884133712823882</v>
      </c>
      <c r="AE151">
        <v>-0.15856968852989564</v>
      </c>
      <c r="AF151">
        <v>0.30484379413748508</v>
      </c>
      <c r="AG151">
        <v>-1.0837777109661002</v>
      </c>
      <c r="AH151">
        <v>-0.51820629169083576</v>
      </c>
      <c r="AI151">
        <v>0.32975365070882512</v>
      </c>
    </row>
    <row r="152" spans="1:35" hidden="1" x14ac:dyDescent="0.3">
      <c r="A152">
        <v>13</v>
      </c>
      <c r="B152">
        <v>151</v>
      </c>
      <c r="C152" s="26">
        <v>151.69999999999999</v>
      </c>
      <c r="D152" s="26">
        <v>173</v>
      </c>
      <c r="E152" s="26">
        <v>11</v>
      </c>
      <c r="F152">
        <v>-0.45849497501384789</v>
      </c>
      <c r="G152">
        <v>-0.27605496461091283</v>
      </c>
      <c r="H152">
        <v>-0.18244001040293506</v>
      </c>
      <c r="I152" t="s">
        <v>204</v>
      </c>
      <c r="J152" t="s">
        <v>32</v>
      </c>
      <c r="K152" t="s">
        <v>66</v>
      </c>
      <c r="L152" t="s">
        <v>275</v>
      </c>
      <c r="M152" s="27">
        <v>20.3</v>
      </c>
      <c r="N152" s="28">
        <v>8</v>
      </c>
      <c r="O152">
        <v>22.893749999999997</v>
      </c>
      <c r="P152">
        <v>7.75</v>
      </c>
      <c r="Q152">
        <v>0.625</v>
      </c>
      <c r="R152">
        <v>5.25</v>
      </c>
      <c r="S152">
        <v>2</v>
      </c>
      <c r="T152">
        <v>1.25</v>
      </c>
      <c r="U152">
        <v>0.125</v>
      </c>
      <c r="V152">
        <v>0.45454545454545453</v>
      </c>
      <c r="W152">
        <v>6.875</v>
      </c>
      <c r="X152">
        <v>0.875</v>
      </c>
      <c r="Y152">
        <v>1</v>
      </c>
      <c r="Z152">
        <v>1</v>
      </c>
      <c r="AA152">
        <v>-1.2810860767593235</v>
      </c>
      <c r="AB152">
        <v>-0.875481973106922</v>
      </c>
      <c r="AC152">
        <v>-0.25806631363494059</v>
      </c>
      <c r="AD152">
        <v>-0.55238394684905656</v>
      </c>
      <c r="AE152">
        <v>0.55389122199948615</v>
      </c>
      <c r="AF152">
        <v>-0.93371701897959603</v>
      </c>
      <c r="AG152">
        <v>-0.20632161953165395</v>
      </c>
      <c r="AH152">
        <v>0.13737928223341739</v>
      </c>
      <c r="AI152">
        <v>0.93129176313037398</v>
      </c>
    </row>
    <row r="153" spans="1:35" hidden="1" x14ac:dyDescent="0.3">
      <c r="A153">
        <v>13</v>
      </c>
      <c r="B153">
        <v>152</v>
      </c>
      <c r="C153" s="26">
        <v>140.6</v>
      </c>
      <c r="D153" s="26">
        <v>204</v>
      </c>
      <c r="E153" s="26">
        <v>16</v>
      </c>
      <c r="F153">
        <v>-0.45861530469781597</v>
      </c>
      <c r="G153">
        <v>-0.20744794215651086</v>
      </c>
      <c r="H153">
        <v>-0.25116736254130512</v>
      </c>
      <c r="I153" t="s">
        <v>228</v>
      </c>
      <c r="J153" t="s">
        <v>32</v>
      </c>
      <c r="K153" t="s">
        <v>37</v>
      </c>
      <c r="L153" t="s">
        <v>274</v>
      </c>
      <c r="M153" s="27">
        <v>27.1</v>
      </c>
      <c r="N153" s="28">
        <v>11</v>
      </c>
      <c r="O153">
        <v>29.713636363636365</v>
      </c>
      <c r="P153">
        <v>12.363636363636363</v>
      </c>
      <c r="Q153">
        <v>2</v>
      </c>
      <c r="R153">
        <v>3.7272727272727271</v>
      </c>
      <c r="S153">
        <v>0.72727272727272729</v>
      </c>
      <c r="T153">
        <v>0.72727272727272729</v>
      </c>
      <c r="U153">
        <v>0.36363636363636365</v>
      </c>
      <c r="V153">
        <v>0.52127659574468088</v>
      </c>
      <c r="W153">
        <v>8.545454545454545</v>
      </c>
      <c r="X153">
        <v>0.8</v>
      </c>
      <c r="Y153">
        <v>1.8181818181818181</v>
      </c>
      <c r="Z153">
        <v>1.0909090909090908</v>
      </c>
      <c r="AA153">
        <v>-0.53561407602650246</v>
      </c>
      <c r="AB153">
        <v>0.4429276652741202</v>
      </c>
      <c r="AC153">
        <v>-0.80270067246808996</v>
      </c>
      <c r="AD153">
        <v>-1.1241480949264562</v>
      </c>
      <c r="AE153">
        <v>-0.58528424456888384</v>
      </c>
      <c r="AF153">
        <v>-0.56336970027098354</v>
      </c>
      <c r="AG153">
        <v>0.5008474751352876</v>
      </c>
      <c r="AH153">
        <v>-4.2118009897915622E-2</v>
      </c>
      <c r="AI153">
        <v>0.84242817834082706</v>
      </c>
    </row>
    <row r="154" spans="1:35" hidden="1" x14ac:dyDescent="0.3">
      <c r="A154">
        <v>13</v>
      </c>
      <c r="B154">
        <v>153</v>
      </c>
      <c r="C154" s="26">
        <v>130.1</v>
      </c>
      <c r="D154" s="26">
        <v>129</v>
      </c>
      <c r="E154" s="26">
        <v>65</v>
      </c>
      <c r="F154">
        <v>-0.46811677763423148</v>
      </c>
      <c r="G154">
        <v>-0.23853983052031597</v>
      </c>
      <c r="H154">
        <v>-0.22957694711391552</v>
      </c>
      <c r="I154" t="s">
        <v>232</v>
      </c>
      <c r="J154" t="s">
        <v>32</v>
      </c>
      <c r="K154" t="s">
        <v>100</v>
      </c>
      <c r="L154" t="s">
        <v>45</v>
      </c>
      <c r="M154" s="27">
        <v>27.1</v>
      </c>
      <c r="N154" s="28">
        <v>12</v>
      </c>
      <c r="O154">
        <v>26.920833333333334</v>
      </c>
      <c r="P154">
        <v>12.416666666666666</v>
      </c>
      <c r="Q154">
        <v>0.66666666666666663</v>
      </c>
      <c r="R154">
        <v>9.0833333333333339</v>
      </c>
      <c r="S154">
        <v>1.3333333333333333</v>
      </c>
      <c r="T154">
        <v>0.66666666666666663</v>
      </c>
      <c r="U154">
        <v>0.25</v>
      </c>
      <c r="V154">
        <v>0.52777777777777779</v>
      </c>
      <c r="W154">
        <v>9</v>
      </c>
      <c r="X154">
        <v>0.71052631578947367</v>
      </c>
      <c r="Y154">
        <v>3.1666666666666665</v>
      </c>
      <c r="Z154">
        <v>1.4166666666666667</v>
      </c>
      <c r="AA154">
        <v>-0.52704543233991841</v>
      </c>
      <c r="AB154">
        <v>-0.83553016588325402</v>
      </c>
      <c r="AC154">
        <v>1.1130032663131866</v>
      </c>
      <c r="AD154">
        <v>-0.85187945298483736</v>
      </c>
      <c r="AE154">
        <v>-0.71736255953333261</v>
      </c>
      <c r="AF154">
        <v>-0.73972556632270381</v>
      </c>
      <c r="AG154">
        <v>0.60595863591182619</v>
      </c>
      <c r="AH154">
        <v>-0.71827753268876049</v>
      </c>
      <c r="AI154">
        <v>0.52400033284495029</v>
      </c>
    </row>
    <row r="155" spans="1:35" hidden="1" x14ac:dyDescent="0.3">
      <c r="A155">
        <v>13</v>
      </c>
      <c r="B155">
        <v>154</v>
      </c>
      <c r="C155" s="26">
        <v>144.4</v>
      </c>
      <c r="D155" s="26">
        <v>201</v>
      </c>
      <c r="E155" s="26">
        <v>9</v>
      </c>
      <c r="F155">
        <v>-0.4695998500152479</v>
      </c>
      <c r="G155">
        <v>-0.3484218250541819</v>
      </c>
      <c r="H155">
        <v>-0.121178024961066</v>
      </c>
      <c r="I155" t="s">
        <v>233</v>
      </c>
      <c r="J155" t="s">
        <v>32</v>
      </c>
      <c r="K155" t="s">
        <v>35</v>
      </c>
      <c r="L155" t="s">
        <v>275</v>
      </c>
      <c r="M155" s="27">
        <v>29.4</v>
      </c>
      <c r="N155" s="28">
        <v>13</v>
      </c>
      <c r="O155">
        <v>22.326923076923077</v>
      </c>
      <c r="P155">
        <v>8.384615384615385</v>
      </c>
      <c r="Q155">
        <v>1.7692307692307692</v>
      </c>
      <c r="R155">
        <v>7.0769230769230766</v>
      </c>
      <c r="S155">
        <v>0.38461538461538464</v>
      </c>
      <c r="T155">
        <v>0.61538461538461542</v>
      </c>
      <c r="U155">
        <v>0.30769230769230771</v>
      </c>
      <c r="V155">
        <v>0.4</v>
      </c>
      <c r="W155">
        <v>6.9230769230769234</v>
      </c>
      <c r="X155">
        <v>0.82352941176470584</v>
      </c>
      <c r="Y155">
        <v>1.3076923076923077</v>
      </c>
      <c r="Z155">
        <v>1.0769230769230769</v>
      </c>
      <c r="AA155">
        <v>-1.1785448352792121</v>
      </c>
      <c r="AB155">
        <v>0.22165611757380535</v>
      </c>
      <c r="AC155">
        <v>0.39536985741057129</v>
      </c>
      <c r="AD155">
        <v>-1.2780845963319101</v>
      </c>
      <c r="AE155">
        <v>-0.82912113373401986</v>
      </c>
      <c r="AF155">
        <v>-0.65019104971183039</v>
      </c>
      <c r="AG155">
        <v>-0.70469697445858259</v>
      </c>
      <c r="AH155">
        <v>3.1716689965860988E-2</v>
      </c>
      <c r="AI155">
        <v>0.85609949907768046</v>
      </c>
    </row>
    <row r="156" spans="1:35" hidden="1" x14ac:dyDescent="0.3">
      <c r="A156">
        <v>13</v>
      </c>
      <c r="B156">
        <v>155</v>
      </c>
      <c r="C156" s="26">
        <v>140.6</v>
      </c>
      <c r="D156" s="26">
        <v>156</v>
      </c>
      <c r="E156" s="26">
        <v>31</v>
      </c>
      <c r="F156">
        <v>-0.47080759739468175</v>
      </c>
      <c r="G156">
        <v>-0.36424847014640771</v>
      </c>
      <c r="H156">
        <v>-0.10655912724827404</v>
      </c>
      <c r="I156" t="s">
        <v>234</v>
      </c>
      <c r="J156" t="s">
        <v>32</v>
      </c>
      <c r="K156" t="s">
        <v>111</v>
      </c>
      <c r="L156" t="s">
        <v>275</v>
      </c>
      <c r="M156" s="27">
        <v>24.8</v>
      </c>
      <c r="N156" s="28">
        <v>13</v>
      </c>
      <c r="O156">
        <v>23.198717948717949</v>
      </c>
      <c r="P156">
        <v>9.615384615384615</v>
      </c>
      <c r="Q156">
        <v>1</v>
      </c>
      <c r="R156">
        <v>7.0769230769230766</v>
      </c>
      <c r="S156">
        <v>1.3076923076923077</v>
      </c>
      <c r="T156">
        <v>0.76923076923076927</v>
      </c>
      <c r="U156">
        <v>0.30769230769230771</v>
      </c>
      <c r="V156">
        <v>0.39370078740157483</v>
      </c>
      <c r="W156">
        <v>9.7692307692307701</v>
      </c>
      <c r="X156">
        <v>0.75</v>
      </c>
      <c r="Y156">
        <v>1.2307692307692308</v>
      </c>
      <c r="Z156">
        <v>0.84615384615384615</v>
      </c>
      <c r="AA156">
        <v>-0.97967697301475365</v>
      </c>
      <c r="AB156">
        <v>-0.51591570809391052</v>
      </c>
      <c r="AC156">
        <v>0.39536985741057129</v>
      </c>
      <c r="AD156">
        <v>-0.86339851091313657</v>
      </c>
      <c r="AE156">
        <v>-0.49384541113195773</v>
      </c>
      <c r="AF156">
        <v>-0.65019104971183039</v>
      </c>
      <c r="AG156">
        <v>-1.0642593407906598</v>
      </c>
      <c r="AH156">
        <v>-0.187995386307754</v>
      </c>
      <c r="AI156">
        <v>1.0816762912357614</v>
      </c>
    </row>
    <row r="157" spans="1:35" hidden="1" x14ac:dyDescent="0.3">
      <c r="A157">
        <v>13</v>
      </c>
      <c r="B157">
        <v>156</v>
      </c>
      <c r="C157" s="26">
        <v>0</v>
      </c>
      <c r="D157" s="26">
        <v>283</v>
      </c>
      <c r="E157" s="26">
        <v>3</v>
      </c>
      <c r="F157">
        <v>-0.47605410493420974</v>
      </c>
      <c r="G157">
        <v>-0.31828452149151015</v>
      </c>
      <c r="H157">
        <v>-0.15776958344269959</v>
      </c>
      <c r="I157" t="s">
        <v>236</v>
      </c>
      <c r="J157" t="s">
        <v>32</v>
      </c>
      <c r="K157" t="s">
        <v>48</v>
      </c>
      <c r="L157" t="s">
        <v>274</v>
      </c>
      <c r="M157" s="27">
        <v>33.5</v>
      </c>
      <c r="N157" s="28">
        <v>12</v>
      </c>
      <c r="O157">
        <v>22.133333333333336</v>
      </c>
      <c r="P157">
        <v>7.833333333333333</v>
      </c>
      <c r="Q157">
        <v>1.5</v>
      </c>
      <c r="R157">
        <v>2.5833333333333335</v>
      </c>
      <c r="S157">
        <v>1.3333333333333333</v>
      </c>
      <c r="T157">
        <v>1.0833333333333333</v>
      </c>
      <c r="U157">
        <v>0.5</v>
      </c>
      <c r="V157">
        <v>0.38750000000000001</v>
      </c>
      <c r="W157">
        <v>6.666666666666667</v>
      </c>
      <c r="X157">
        <v>0.875</v>
      </c>
      <c r="Y157">
        <v>1.3333333333333333</v>
      </c>
      <c r="Z157">
        <v>0.66666666666666663</v>
      </c>
      <c r="AA157">
        <v>-1.2676210652518343</v>
      </c>
      <c r="AB157">
        <v>-3.6494021409895147E-2</v>
      </c>
      <c r="AC157">
        <v>-1.2118538475118985</v>
      </c>
      <c r="AD157">
        <v>-0.85187945298483736</v>
      </c>
      <c r="AE157">
        <v>0.19067585584725208</v>
      </c>
      <c r="AF157">
        <v>-0.35174266100891938</v>
      </c>
      <c r="AG157">
        <v>-0.78930686624283586</v>
      </c>
      <c r="AH157">
        <v>0.19653645778066495</v>
      </c>
      <c r="AI157">
        <v>1.257124907358713</v>
      </c>
    </row>
    <row r="158" spans="1:35" hidden="1" x14ac:dyDescent="0.3">
      <c r="A158">
        <v>14</v>
      </c>
      <c r="B158">
        <v>157</v>
      </c>
      <c r="C158" s="26">
        <v>128.5</v>
      </c>
      <c r="D158" s="26">
        <v>673</v>
      </c>
      <c r="E158" s="26">
        <v>60</v>
      </c>
      <c r="F158">
        <v>-0.48007467334222892</v>
      </c>
      <c r="G158">
        <v>-0.22813607298125169</v>
      </c>
      <c r="H158">
        <v>-0.25193860036097726</v>
      </c>
      <c r="I158" t="s">
        <v>246</v>
      </c>
      <c r="J158" t="s">
        <v>32</v>
      </c>
      <c r="K158" t="s">
        <v>60</v>
      </c>
      <c r="L158" t="s">
        <v>275</v>
      </c>
      <c r="M158" s="27">
        <v>23</v>
      </c>
      <c r="N158" s="28">
        <v>13</v>
      </c>
      <c r="O158">
        <v>31.144871794871793</v>
      </c>
      <c r="P158">
        <v>16.692307692307693</v>
      </c>
      <c r="Q158">
        <v>0.69230769230769229</v>
      </c>
      <c r="R158">
        <v>4.7692307692307692</v>
      </c>
      <c r="S158">
        <v>1.3076923076923077</v>
      </c>
      <c r="T158">
        <v>0.46153846153846156</v>
      </c>
      <c r="U158">
        <v>0.30769230769230771</v>
      </c>
      <c r="V158">
        <v>0.51948051948051943</v>
      </c>
      <c r="W158">
        <v>11.846153846153847</v>
      </c>
      <c r="X158">
        <v>0.84210526315789469</v>
      </c>
      <c r="Y158">
        <v>4.384615384615385</v>
      </c>
      <c r="Z158">
        <v>1.3076923076923077</v>
      </c>
      <c r="AA158">
        <v>0.16381323500588316</v>
      </c>
      <c r="AB158">
        <v>-0.81094443836099683</v>
      </c>
      <c r="AC158">
        <v>-0.43002320075218065</v>
      </c>
      <c r="AD158">
        <v>-0.86339851091313657</v>
      </c>
      <c r="AE158">
        <v>-1.1643968563360818</v>
      </c>
      <c r="AF158">
        <v>-0.65019104971183039</v>
      </c>
      <c r="AG158">
        <v>0.67677534964473762</v>
      </c>
      <c r="AH158">
        <v>0.39461810767274047</v>
      </c>
      <c r="AI158">
        <v>0.63052270691959955</v>
      </c>
    </row>
    <row r="159" spans="1:35" hidden="1" x14ac:dyDescent="0.3">
      <c r="A159">
        <v>14</v>
      </c>
      <c r="B159">
        <v>158</v>
      </c>
      <c r="C159" s="26">
        <v>135.69999999999999</v>
      </c>
      <c r="D159" s="26">
        <v>278</v>
      </c>
      <c r="E159" s="26">
        <v>8</v>
      </c>
      <c r="F159">
        <v>-0.48183817119622069</v>
      </c>
      <c r="G159">
        <v>-0.27758700307912298</v>
      </c>
      <c r="H159">
        <v>-0.2042511681170977</v>
      </c>
      <c r="I159" t="s">
        <v>237</v>
      </c>
      <c r="J159" t="s">
        <v>32</v>
      </c>
      <c r="K159" t="s">
        <v>118</v>
      </c>
      <c r="L159" t="s">
        <v>274</v>
      </c>
      <c r="M159" s="27">
        <v>31.3</v>
      </c>
      <c r="N159" s="28">
        <v>13</v>
      </c>
      <c r="O159">
        <v>20.75</v>
      </c>
      <c r="P159">
        <v>12</v>
      </c>
      <c r="Q159">
        <v>1.9230769230769231</v>
      </c>
      <c r="R159">
        <v>1.3846153846153846</v>
      </c>
      <c r="S159">
        <v>1.8461538461538463</v>
      </c>
      <c r="T159">
        <v>1</v>
      </c>
      <c r="U159">
        <v>0.15384615384615385</v>
      </c>
      <c r="V159">
        <v>0.47826086956521741</v>
      </c>
      <c r="W159">
        <v>8.8461538461538467</v>
      </c>
      <c r="X159">
        <v>0.80769230769230771</v>
      </c>
      <c r="Y159">
        <v>2</v>
      </c>
      <c r="Z159">
        <v>1.0769230769230769</v>
      </c>
      <c r="AA159">
        <v>-0.59437048987736518</v>
      </c>
      <c r="AB159">
        <v>0.36917048270734865</v>
      </c>
      <c r="AC159">
        <v>-1.64059968605755</v>
      </c>
      <c r="AD159">
        <v>-0.62149829441885207</v>
      </c>
      <c r="AE159">
        <v>9.0681727711352921E-3</v>
      </c>
      <c r="AF159">
        <v>-0.88894976067415932</v>
      </c>
      <c r="AG159">
        <v>1.8484671583757512E-2</v>
      </c>
      <c r="AH159">
        <v>-5.6876228241021813E-3</v>
      </c>
      <c r="AI159">
        <v>0.85609949907768046</v>
      </c>
    </row>
    <row r="160" spans="1:35" hidden="1" x14ac:dyDescent="0.3">
      <c r="A160">
        <v>14</v>
      </c>
      <c r="B160">
        <v>159</v>
      </c>
      <c r="C160" s="26">
        <v>142.19999999999999</v>
      </c>
      <c r="D160" s="26">
        <v>208</v>
      </c>
      <c r="E160" s="26">
        <v>23</v>
      </c>
      <c r="F160">
        <v>-0.48731491288184514</v>
      </c>
      <c r="G160">
        <v>-0.33023257475732348</v>
      </c>
      <c r="H160">
        <v>-0.15708233812452166</v>
      </c>
      <c r="I160" t="s">
        <v>249</v>
      </c>
      <c r="J160" t="s">
        <v>32</v>
      </c>
      <c r="K160" t="s">
        <v>81</v>
      </c>
      <c r="L160" t="s">
        <v>274</v>
      </c>
      <c r="M160" s="27">
        <v>21.5</v>
      </c>
      <c r="N160" s="28">
        <v>13</v>
      </c>
      <c r="O160">
        <v>23.574358974358972</v>
      </c>
      <c r="P160">
        <v>10.538461538461538</v>
      </c>
      <c r="Q160">
        <v>0.46153846153846156</v>
      </c>
      <c r="R160">
        <v>2.2307692307692308</v>
      </c>
      <c r="S160">
        <v>3.0769230769230771</v>
      </c>
      <c r="T160">
        <v>1.3076923076923077</v>
      </c>
      <c r="U160">
        <v>0.15384615384615385</v>
      </c>
      <c r="V160">
        <v>0.48648648648648651</v>
      </c>
      <c r="W160">
        <v>8.5384615384615383</v>
      </c>
      <c r="X160">
        <v>0.8214285714285714</v>
      </c>
      <c r="Y160">
        <v>2.1538461538461537</v>
      </c>
      <c r="Z160">
        <v>1.6153846153846154</v>
      </c>
      <c r="AA160">
        <v>-0.83052607631640973</v>
      </c>
      <c r="AB160">
        <v>-1.0322159860613116</v>
      </c>
      <c r="AC160">
        <v>-1.3379555647312078</v>
      </c>
      <c r="AD160">
        <v>-6.8583513860487486E-2</v>
      </c>
      <c r="AE160">
        <v>0.67961961797525949</v>
      </c>
      <c r="AF160">
        <v>-0.88894976067415932</v>
      </c>
      <c r="AG160">
        <v>0.10935756664817864</v>
      </c>
      <c r="AH160">
        <v>6.7406893495400633E-2</v>
      </c>
      <c r="AI160">
        <v>0.32975365070882512</v>
      </c>
    </row>
    <row r="161" spans="1:35" hidden="1" x14ac:dyDescent="0.3">
      <c r="A161">
        <v>14</v>
      </c>
      <c r="B161">
        <v>160</v>
      </c>
      <c r="C161" s="26">
        <v>0</v>
      </c>
      <c r="D161" s="26">
        <v>330</v>
      </c>
      <c r="E161" s="26">
        <v>21</v>
      </c>
      <c r="F161">
        <v>-0.49025762883166601</v>
      </c>
      <c r="G161">
        <v>-0.28580197377144195</v>
      </c>
      <c r="H161">
        <v>-0.20445565506022406</v>
      </c>
      <c r="I161" t="s">
        <v>242</v>
      </c>
      <c r="J161" t="s">
        <v>32</v>
      </c>
      <c r="K161" t="s">
        <v>76</v>
      </c>
      <c r="L161" t="s">
        <v>274</v>
      </c>
      <c r="M161" s="27">
        <v>25</v>
      </c>
      <c r="N161" s="28">
        <v>13</v>
      </c>
      <c r="O161">
        <v>23.933333333333334</v>
      </c>
      <c r="P161">
        <v>6.2307692307692308</v>
      </c>
      <c r="Q161">
        <v>1.1538461538461537</v>
      </c>
      <c r="R161">
        <v>5.5384615384615383</v>
      </c>
      <c r="S161">
        <v>2.0769230769230771</v>
      </c>
      <c r="T161">
        <v>1</v>
      </c>
      <c r="U161">
        <v>0.61538461538461542</v>
      </c>
      <c r="V161">
        <v>0.41666666666666669</v>
      </c>
      <c r="W161">
        <v>5.5384615384615383</v>
      </c>
      <c r="X161">
        <v>0.5</v>
      </c>
      <c r="Y161">
        <v>0.92307692307692313</v>
      </c>
      <c r="Z161">
        <v>0.61538461538461542</v>
      </c>
      <c r="AA161">
        <v>-1.5265635942420146</v>
      </c>
      <c r="AB161">
        <v>-0.36840134296036742</v>
      </c>
      <c r="AC161">
        <v>-0.15489218136459665</v>
      </c>
      <c r="AD161">
        <v>-0.5178267730641587</v>
      </c>
      <c r="AE161">
        <v>9.0681727711352921E-3</v>
      </c>
      <c r="AF161">
        <v>-0.17267362778717266</v>
      </c>
      <c r="AG161">
        <v>-0.44766744551515775</v>
      </c>
      <c r="AH161">
        <v>-0.70051405517448728</v>
      </c>
      <c r="AI161">
        <v>1.3072530833938421</v>
      </c>
    </row>
    <row r="162" spans="1:35" hidden="1" x14ac:dyDescent="0.3">
      <c r="A162">
        <v>14</v>
      </c>
      <c r="B162">
        <v>161</v>
      </c>
      <c r="C162" s="26">
        <v>0</v>
      </c>
      <c r="D162" s="26">
        <v>313</v>
      </c>
      <c r="E162" s="26">
        <v>4</v>
      </c>
      <c r="F162">
        <v>-0.49039429380271704</v>
      </c>
      <c r="G162">
        <v>-0.35096902790819923</v>
      </c>
      <c r="H162">
        <v>-0.13942526589451781</v>
      </c>
      <c r="I162" t="s">
        <v>238</v>
      </c>
      <c r="J162" t="s">
        <v>32</v>
      </c>
      <c r="K162" t="s">
        <v>44</v>
      </c>
      <c r="L162" t="s">
        <v>275</v>
      </c>
      <c r="M162" s="27">
        <v>25.7</v>
      </c>
      <c r="N162" s="28">
        <v>13</v>
      </c>
      <c r="O162">
        <v>27.308974358974357</v>
      </c>
      <c r="P162">
        <v>10.846153846153847</v>
      </c>
      <c r="Q162">
        <v>1.4615384615384615</v>
      </c>
      <c r="R162">
        <v>3.0769230769230771</v>
      </c>
      <c r="S162">
        <v>0.84615384615384615</v>
      </c>
      <c r="T162">
        <v>0.92307692307692313</v>
      </c>
      <c r="U162">
        <v>0.69230769230769229</v>
      </c>
      <c r="V162">
        <v>0.46031746031746029</v>
      </c>
      <c r="W162">
        <v>9.6923076923076916</v>
      </c>
      <c r="X162">
        <v>0.66666666666666663</v>
      </c>
      <c r="Y162">
        <v>0.69230769230769229</v>
      </c>
      <c r="Z162">
        <v>1.4615384615384615</v>
      </c>
      <c r="AA162">
        <v>-0.78080911075029502</v>
      </c>
      <c r="AB162">
        <v>-7.337261269328102E-2</v>
      </c>
      <c r="AC162">
        <v>-1.0353114434048654</v>
      </c>
      <c r="AD162">
        <v>-1.0707415536225233</v>
      </c>
      <c r="AE162">
        <v>-0.15856968852989564</v>
      </c>
      <c r="AF162">
        <v>-5.3294272306008313E-2</v>
      </c>
      <c r="AG162">
        <v>-0.20609937336898648</v>
      </c>
      <c r="AH162">
        <v>-0.260661375312151</v>
      </c>
      <c r="AI162">
        <v>0.48013817881421245</v>
      </c>
    </row>
    <row r="163" spans="1:35" hidden="1" x14ac:dyDescent="0.3">
      <c r="A163">
        <v>14</v>
      </c>
      <c r="B163">
        <v>162</v>
      </c>
      <c r="C163" s="26">
        <v>140.6</v>
      </c>
      <c r="D163" s="26">
        <v>182</v>
      </c>
      <c r="E163" s="26">
        <v>16</v>
      </c>
      <c r="F163">
        <v>-0.4953699240340409</v>
      </c>
      <c r="G163">
        <v>-0.37835059517600939</v>
      </c>
      <c r="H163">
        <v>-0.11701932885803151</v>
      </c>
      <c r="I163" t="s">
        <v>239</v>
      </c>
      <c r="J163" t="s">
        <v>32</v>
      </c>
      <c r="K163" t="s">
        <v>64</v>
      </c>
      <c r="L163" t="s">
        <v>275</v>
      </c>
      <c r="M163" s="27">
        <v>26.5</v>
      </c>
      <c r="N163" s="28">
        <v>12</v>
      </c>
      <c r="O163">
        <v>26.361111111111114</v>
      </c>
      <c r="P163">
        <v>10.583333333333334</v>
      </c>
      <c r="Q163">
        <v>1.4166666666666667</v>
      </c>
      <c r="R163">
        <v>4.416666666666667</v>
      </c>
      <c r="S163">
        <v>1.25</v>
      </c>
      <c r="T163">
        <v>0.66666666666666663</v>
      </c>
      <c r="U163">
        <v>0.41666666666666669</v>
      </c>
      <c r="V163">
        <v>0.43434343434343436</v>
      </c>
      <c r="W163">
        <v>8.25</v>
      </c>
      <c r="X163">
        <v>0.82758620689655171</v>
      </c>
      <c r="Y163">
        <v>2.4166666666666665</v>
      </c>
      <c r="Z163">
        <v>1.4166666666666667</v>
      </c>
      <c r="AA163">
        <v>-0.82327568550468455</v>
      </c>
      <c r="AB163">
        <v>-0.11639763585723097</v>
      </c>
      <c r="AC163">
        <v>-0.55612491797148988</v>
      </c>
      <c r="AD163">
        <v>-0.88931639125180995</v>
      </c>
      <c r="AE163">
        <v>-0.71736255953333261</v>
      </c>
      <c r="AF163">
        <v>-0.48107029611351415</v>
      </c>
      <c r="AG163">
        <v>-0.46156622119074908</v>
      </c>
      <c r="AH163">
        <v>0.11595801799377592</v>
      </c>
      <c r="AI163">
        <v>0.52400033284495029</v>
      </c>
    </row>
    <row r="164" spans="1:35" hidden="1" x14ac:dyDescent="0.3">
      <c r="A164">
        <v>14</v>
      </c>
      <c r="B164">
        <v>163</v>
      </c>
      <c r="C164" s="26">
        <v>0</v>
      </c>
      <c r="D164" s="26">
        <v>496</v>
      </c>
      <c r="E164" s="26">
        <v>0</v>
      </c>
      <c r="F164">
        <v>-0.49576032734138586</v>
      </c>
      <c r="G164">
        <v>-0.50538848523666458</v>
      </c>
      <c r="H164">
        <v>9.6281578952787106E-3</v>
      </c>
      <c r="I164" t="s">
        <v>240</v>
      </c>
      <c r="J164" t="s">
        <v>241</v>
      </c>
      <c r="K164" t="s">
        <v>66</v>
      </c>
      <c r="L164" t="s">
        <v>274</v>
      </c>
      <c r="M164" s="27">
        <v>24</v>
      </c>
      <c r="N164" s="28">
        <v>2</v>
      </c>
      <c r="O164">
        <v>17.350000000000001</v>
      </c>
      <c r="P164">
        <v>3</v>
      </c>
      <c r="Q164">
        <v>1</v>
      </c>
      <c r="R164">
        <v>2</v>
      </c>
      <c r="S164">
        <v>3.5</v>
      </c>
      <c r="T164">
        <v>1</v>
      </c>
      <c r="U164">
        <v>1</v>
      </c>
      <c r="V164">
        <v>0.22222222222222221</v>
      </c>
      <c r="W164">
        <v>4.5</v>
      </c>
      <c r="X164">
        <v>0</v>
      </c>
      <c r="Y164">
        <v>0</v>
      </c>
      <c r="Z164">
        <v>1.5</v>
      </c>
      <c r="AA164">
        <v>-2.0485917326862184</v>
      </c>
      <c r="AB164">
        <v>-0.51591570809391052</v>
      </c>
      <c r="AC164">
        <v>-1.4204948705474831</v>
      </c>
      <c r="AD164">
        <v>0.12148094195645025</v>
      </c>
      <c r="AE164">
        <v>9.0681727711352921E-3</v>
      </c>
      <c r="AF164">
        <v>0.42422314961864949</v>
      </c>
      <c r="AG164">
        <v>-1.5207161225281454</v>
      </c>
      <c r="AH164">
        <v>-4.0092244408324193E-2</v>
      </c>
      <c r="AI164">
        <v>0.44254204678786557</v>
      </c>
    </row>
    <row r="165" spans="1:35" hidden="1" x14ac:dyDescent="0.3">
      <c r="A165">
        <v>14</v>
      </c>
      <c r="B165">
        <v>164</v>
      </c>
      <c r="C165" s="26">
        <v>127.1</v>
      </c>
      <c r="D165" s="26">
        <v>113</v>
      </c>
      <c r="E165" s="26">
        <v>39</v>
      </c>
      <c r="F165">
        <v>-0.50269744626793356</v>
      </c>
      <c r="G165">
        <v>-0.41885655676225747</v>
      </c>
      <c r="H165">
        <v>-8.3840889505676086E-2</v>
      </c>
      <c r="I165" t="s">
        <v>243</v>
      </c>
      <c r="J165" t="s">
        <v>415</v>
      </c>
      <c r="K165" t="s">
        <v>52</v>
      </c>
      <c r="L165" t="s">
        <v>274</v>
      </c>
      <c r="M165" s="27">
        <v>21.2</v>
      </c>
      <c r="N165" s="28">
        <v>10</v>
      </c>
      <c r="O165">
        <v>22.524999999999999</v>
      </c>
      <c r="P165">
        <v>9.3000000000000007</v>
      </c>
      <c r="Q165">
        <v>1.7</v>
      </c>
      <c r="R165">
        <v>3.5</v>
      </c>
      <c r="S165">
        <v>2.8</v>
      </c>
      <c r="T165">
        <v>0.6</v>
      </c>
      <c r="U165">
        <v>0.3</v>
      </c>
      <c r="V165">
        <v>0.42666666666666669</v>
      </c>
      <c r="W165">
        <v>7.5</v>
      </c>
      <c r="X165">
        <v>0.8</v>
      </c>
      <c r="Y165">
        <v>1.5</v>
      </c>
      <c r="Z165">
        <v>1.7</v>
      </c>
      <c r="AA165">
        <v>-1.0306368627200211</v>
      </c>
      <c r="AB165">
        <v>0.15527465326371095</v>
      </c>
      <c r="AC165">
        <v>-0.88398938274169425</v>
      </c>
      <c r="AD165">
        <v>-0.19298933948611968</v>
      </c>
      <c r="AE165">
        <v>-0.86264870599422616</v>
      </c>
      <c r="AF165">
        <v>-0.6621289852599469</v>
      </c>
      <c r="AG165">
        <v>-0.4978690472356444</v>
      </c>
      <c r="AH165">
        <v>-4.1763500937237519E-2</v>
      </c>
      <c r="AI165">
        <v>0.24704216025086226</v>
      </c>
    </row>
    <row r="166" spans="1:35" hidden="1" x14ac:dyDescent="0.3">
      <c r="A166">
        <v>14</v>
      </c>
      <c r="B166">
        <v>165</v>
      </c>
      <c r="C166" s="26">
        <v>82.3</v>
      </c>
      <c r="D166" s="26">
        <v>68</v>
      </c>
      <c r="E166" s="26">
        <v>79</v>
      </c>
      <c r="F166">
        <v>-0.50625978098468238</v>
      </c>
      <c r="G166">
        <v>-0.45869509200562614</v>
      </c>
      <c r="H166">
        <v>-4.7564688979056247E-2</v>
      </c>
      <c r="I166" t="s">
        <v>244</v>
      </c>
      <c r="J166" t="s">
        <v>32</v>
      </c>
      <c r="K166" t="s">
        <v>100</v>
      </c>
      <c r="L166" t="s">
        <v>275</v>
      </c>
      <c r="M166" s="27">
        <v>21.7</v>
      </c>
      <c r="N166" s="28">
        <v>13</v>
      </c>
      <c r="O166">
        <v>31.397435897435898</v>
      </c>
      <c r="P166">
        <v>11.615384615384615</v>
      </c>
      <c r="Q166">
        <v>1.5384615384615385</v>
      </c>
      <c r="R166">
        <v>5.0769230769230766</v>
      </c>
      <c r="S166">
        <v>2.2307692307692308</v>
      </c>
      <c r="T166">
        <v>0.23076923076923078</v>
      </c>
      <c r="U166">
        <v>0.76923076923076927</v>
      </c>
      <c r="V166">
        <v>0.44776119402985076</v>
      </c>
      <c r="W166">
        <v>10.307692307692308</v>
      </c>
      <c r="X166">
        <v>0.6470588235294118</v>
      </c>
      <c r="Y166">
        <v>1.3076923076923077</v>
      </c>
      <c r="Z166">
        <v>2.1538461538461537</v>
      </c>
      <c r="AA166">
        <v>-0.65651669683500857</v>
      </c>
      <c r="AB166">
        <v>3.8456987349072964E-4</v>
      </c>
      <c r="AC166">
        <v>-0.31997079299714709</v>
      </c>
      <c r="AD166">
        <v>-0.44871242549436319</v>
      </c>
      <c r="AE166">
        <v>-1.6673104402391752</v>
      </c>
      <c r="AF166">
        <v>6.6085083175156226E-2</v>
      </c>
      <c r="AG166">
        <v>-0.38784516349782888</v>
      </c>
      <c r="AH166">
        <v>-0.51777776437572953</v>
      </c>
      <c r="AI166">
        <v>-0.19659219766002994</v>
      </c>
    </row>
    <row r="167" spans="1:35" hidden="1" x14ac:dyDescent="0.3">
      <c r="A167">
        <v>14</v>
      </c>
      <c r="B167">
        <v>166</v>
      </c>
      <c r="C167" s="26">
        <v>136.80000000000001</v>
      </c>
      <c r="D167" s="26">
        <v>162</v>
      </c>
      <c r="E167" s="26">
        <v>29</v>
      </c>
      <c r="F167">
        <v>-0.50869649116175553</v>
      </c>
      <c r="G167">
        <v>-0.40639298713584737</v>
      </c>
      <c r="H167">
        <v>-0.10230350402590815</v>
      </c>
      <c r="I167" t="s">
        <v>416</v>
      </c>
      <c r="J167" t="s">
        <v>32</v>
      </c>
      <c r="K167" t="s">
        <v>42</v>
      </c>
      <c r="L167" t="s">
        <v>274</v>
      </c>
      <c r="M167" s="27">
        <v>33.700000000000003</v>
      </c>
      <c r="N167" s="28">
        <v>3</v>
      </c>
      <c r="O167">
        <v>18.849999999999998</v>
      </c>
      <c r="P167">
        <v>6.666666666666667</v>
      </c>
      <c r="Q167">
        <v>1</v>
      </c>
      <c r="R167">
        <v>3.6666666666666665</v>
      </c>
      <c r="S167">
        <v>4.666666666666667</v>
      </c>
      <c r="T167">
        <v>0.66666666666666663</v>
      </c>
      <c r="U167">
        <v>0</v>
      </c>
      <c r="V167">
        <v>0.3888888888888889</v>
      </c>
      <c r="W167">
        <v>6</v>
      </c>
      <c r="X167">
        <v>1</v>
      </c>
      <c r="Y167">
        <v>1</v>
      </c>
      <c r="Z167">
        <v>1.3333333333333333</v>
      </c>
      <c r="AA167">
        <v>-1.4561312263566852</v>
      </c>
      <c r="AB167">
        <v>-0.51591570809391052</v>
      </c>
      <c r="AC167">
        <v>-0.82437766187438444</v>
      </c>
      <c r="AD167">
        <v>0.64559807769406685</v>
      </c>
      <c r="AE167">
        <v>-0.71736255953333261</v>
      </c>
      <c r="AF167">
        <v>-1.1277084716364882</v>
      </c>
      <c r="AG167">
        <v>-0.70212006499237323</v>
      </c>
      <c r="AH167">
        <v>0.43502211166844573</v>
      </c>
      <c r="AI167">
        <v>0.60545861890203512</v>
      </c>
    </row>
    <row r="168" spans="1:35" hidden="1" x14ac:dyDescent="0.3">
      <c r="A168">
        <v>14</v>
      </c>
      <c r="B168">
        <v>167</v>
      </c>
      <c r="C168" s="26">
        <v>0</v>
      </c>
      <c r="D168" s="26">
        <v>206</v>
      </c>
      <c r="E168" s="26">
        <v>7</v>
      </c>
      <c r="F168">
        <v>-0.51074352551805802</v>
      </c>
      <c r="G168">
        <v>-0.41403909965537133</v>
      </c>
      <c r="H168">
        <v>-9.6704425862686683E-2</v>
      </c>
      <c r="I168" t="s">
        <v>247</v>
      </c>
      <c r="J168" t="s">
        <v>248</v>
      </c>
      <c r="K168" t="s">
        <v>44</v>
      </c>
      <c r="L168" t="s">
        <v>274</v>
      </c>
      <c r="M168" s="27">
        <v>21.2</v>
      </c>
      <c r="N168" s="28">
        <v>12</v>
      </c>
      <c r="O168">
        <v>25.12777777777778</v>
      </c>
      <c r="P168">
        <v>8.8333333333333339</v>
      </c>
      <c r="Q168">
        <v>0.5</v>
      </c>
      <c r="R168">
        <v>5.75</v>
      </c>
      <c r="S168">
        <v>2</v>
      </c>
      <c r="T168">
        <v>1.3333333333333333</v>
      </c>
      <c r="U168">
        <v>0.25</v>
      </c>
      <c r="V168">
        <v>0.41975308641975306</v>
      </c>
      <c r="W168">
        <v>6.75</v>
      </c>
      <c r="X168">
        <v>0.71111111111111114</v>
      </c>
      <c r="Y168">
        <v>3.75</v>
      </c>
      <c r="Z168">
        <v>1.5833333333333333</v>
      </c>
      <c r="AA168">
        <v>-1.1060409271619616</v>
      </c>
      <c r="AB168">
        <v>-0.99533739477792582</v>
      </c>
      <c r="AC168">
        <v>-7.923115103301101E-2</v>
      </c>
      <c r="AD168">
        <v>-0.55238394684905656</v>
      </c>
      <c r="AE168">
        <v>0.73549890507560289</v>
      </c>
      <c r="AF168">
        <v>-0.73972556632270381</v>
      </c>
      <c r="AG168">
        <v>-0.51223097900271675</v>
      </c>
      <c r="AH168">
        <v>-0.83798459755734978</v>
      </c>
      <c r="AI168">
        <v>0.36108376073078091</v>
      </c>
    </row>
    <row r="169" spans="1:35" hidden="1" x14ac:dyDescent="0.3">
      <c r="A169">
        <v>14</v>
      </c>
      <c r="B169">
        <v>168</v>
      </c>
      <c r="C169" s="26">
        <v>0</v>
      </c>
      <c r="D169" s="26">
        <v>242</v>
      </c>
      <c r="E169" s="26">
        <v>10</v>
      </c>
      <c r="F169">
        <v>-0.51321564940549158</v>
      </c>
      <c r="G169">
        <v>-0.26742317198737908</v>
      </c>
      <c r="H169">
        <v>-0.2457924774181125</v>
      </c>
      <c r="I169" t="s">
        <v>253</v>
      </c>
      <c r="J169" t="s">
        <v>32</v>
      </c>
      <c r="K169" t="s">
        <v>50</v>
      </c>
      <c r="L169" t="s">
        <v>275</v>
      </c>
      <c r="M169" s="27">
        <v>27.6</v>
      </c>
      <c r="N169" s="28">
        <v>10</v>
      </c>
      <c r="O169">
        <v>21.846666666666668</v>
      </c>
      <c r="P169">
        <v>7</v>
      </c>
      <c r="Q169">
        <v>0.2</v>
      </c>
      <c r="R169">
        <v>6.8</v>
      </c>
      <c r="S169">
        <v>1.1000000000000001</v>
      </c>
      <c r="T169">
        <v>0.4</v>
      </c>
      <c r="U169">
        <v>1.8</v>
      </c>
      <c r="V169">
        <v>0.47272727272727272</v>
      </c>
      <c r="W169">
        <v>5.5</v>
      </c>
      <c r="X169">
        <v>0.69565217391304346</v>
      </c>
      <c r="Y169">
        <v>2.2999999999999998</v>
      </c>
      <c r="Z169">
        <v>0.7</v>
      </c>
      <c r="AA169">
        <v>-1.402271180326728</v>
      </c>
      <c r="AB169">
        <v>-1.2829904067883351</v>
      </c>
      <c r="AC169">
        <v>0.29632269043104109</v>
      </c>
      <c r="AD169">
        <v>-0.9567028801323606</v>
      </c>
      <c r="AE169">
        <v>-1.2985071453769068</v>
      </c>
      <c r="AF169">
        <v>1.6657684466227596</v>
      </c>
      <c r="AG169">
        <v>-3.884059498385032E-2</v>
      </c>
      <c r="AH169">
        <v>-0.6141290702679113</v>
      </c>
      <c r="AI169">
        <v>1.2245415929358792</v>
      </c>
    </row>
    <row r="170" spans="1:35" hidden="1" x14ac:dyDescent="0.3">
      <c r="A170">
        <v>15</v>
      </c>
      <c r="B170">
        <v>169</v>
      </c>
      <c r="C170" s="26">
        <v>112.2</v>
      </c>
      <c r="D170" s="26">
        <v>101</v>
      </c>
      <c r="E170" s="26">
        <v>49</v>
      </c>
      <c r="F170">
        <v>-0.51658929247363949</v>
      </c>
      <c r="G170">
        <v>-0.33058339121655556</v>
      </c>
      <c r="H170">
        <v>-0.18600590125708394</v>
      </c>
      <c r="I170" t="s">
        <v>251</v>
      </c>
      <c r="J170" t="s">
        <v>32</v>
      </c>
      <c r="K170" t="s">
        <v>118</v>
      </c>
      <c r="L170" t="s">
        <v>274</v>
      </c>
      <c r="M170" s="27">
        <v>25.4</v>
      </c>
      <c r="N170" s="28">
        <v>13</v>
      </c>
      <c r="O170">
        <v>24.28846153846154</v>
      </c>
      <c r="P170">
        <v>10.538461538461538</v>
      </c>
      <c r="Q170">
        <v>0.84615384615384615</v>
      </c>
      <c r="R170">
        <v>2.7692307692307692</v>
      </c>
      <c r="S170">
        <v>2.6923076923076925</v>
      </c>
      <c r="T170">
        <v>0.53846153846153844</v>
      </c>
      <c r="U170">
        <v>0.92307692307692313</v>
      </c>
      <c r="V170">
        <v>0.4563106796116505</v>
      </c>
      <c r="W170">
        <v>7.9230769230769234</v>
      </c>
      <c r="X170">
        <v>0.8</v>
      </c>
      <c r="Y170">
        <v>3.0769230769230771</v>
      </c>
      <c r="Z170">
        <v>1.0769230769230769</v>
      </c>
      <c r="AA170">
        <v>-0.83052607631640973</v>
      </c>
      <c r="AB170">
        <v>-0.66343007322745362</v>
      </c>
      <c r="AC170">
        <v>-1.1453638511598991</v>
      </c>
      <c r="AD170">
        <v>-0.24136938278497641</v>
      </c>
      <c r="AE170">
        <v>-0.99675899503505094</v>
      </c>
      <c r="AF170">
        <v>0.30484379413748508</v>
      </c>
      <c r="AG170">
        <v>-0.21522497271120389</v>
      </c>
      <c r="AH170">
        <v>-4.3520462929171229E-2</v>
      </c>
      <c r="AI170">
        <v>0.85609949907768046</v>
      </c>
    </row>
    <row r="171" spans="1:35" hidden="1" x14ac:dyDescent="0.3">
      <c r="A171">
        <v>15</v>
      </c>
      <c r="B171">
        <v>170</v>
      </c>
      <c r="C171" s="26">
        <v>0</v>
      </c>
      <c r="D171" s="26">
        <v>336</v>
      </c>
      <c r="E171" s="26">
        <v>0</v>
      </c>
      <c r="F171">
        <v>-0.51761164296505069</v>
      </c>
      <c r="G171">
        <v>-0.38821927379882798</v>
      </c>
      <c r="H171">
        <v>-0.12939236916622271</v>
      </c>
      <c r="I171" t="s">
        <v>250</v>
      </c>
      <c r="J171" t="s">
        <v>32</v>
      </c>
      <c r="K171" t="s">
        <v>39</v>
      </c>
      <c r="L171" t="s">
        <v>274</v>
      </c>
      <c r="M171" s="27">
        <v>35.4</v>
      </c>
      <c r="N171" s="28">
        <v>1</v>
      </c>
      <c r="O171">
        <v>15.75</v>
      </c>
      <c r="P171">
        <v>11</v>
      </c>
      <c r="Q171">
        <v>3</v>
      </c>
      <c r="R171">
        <v>1</v>
      </c>
      <c r="S171">
        <v>3</v>
      </c>
      <c r="T171">
        <v>0</v>
      </c>
      <c r="U171">
        <v>0</v>
      </c>
      <c r="V171">
        <v>0.5</v>
      </c>
      <c r="W171">
        <v>6</v>
      </c>
      <c r="X171">
        <v>1</v>
      </c>
      <c r="Y171">
        <v>2</v>
      </c>
      <c r="Z171">
        <v>2</v>
      </c>
      <c r="AA171">
        <v>-0.75595062796723778</v>
      </c>
      <c r="AB171">
        <v>1.4017710386421509</v>
      </c>
      <c r="AC171">
        <v>-1.7781651957513422</v>
      </c>
      <c r="AD171">
        <v>-0.10314068764538535</v>
      </c>
      <c r="AE171">
        <v>-2.1702240241422683</v>
      </c>
      <c r="AF171">
        <v>-1.1277084716364882</v>
      </c>
      <c r="AG171">
        <v>0.17551570612054579</v>
      </c>
      <c r="AH171">
        <v>0.9101364677452155</v>
      </c>
      <c r="AI171">
        <v>-4.6207669554642838E-2</v>
      </c>
    </row>
    <row r="172" spans="1:35" hidden="1" x14ac:dyDescent="0.3">
      <c r="A172">
        <v>15</v>
      </c>
      <c r="B172">
        <v>171</v>
      </c>
      <c r="C172" s="26">
        <v>144.1</v>
      </c>
      <c r="D172" s="26">
        <v>143</v>
      </c>
      <c r="E172" s="26">
        <v>22</v>
      </c>
      <c r="F172">
        <v>-0.51991360802851816</v>
      </c>
      <c r="G172">
        <v>-0.65687679123057241</v>
      </c>
      <c r="H172">
        <v>0.13696318320205425</v>
      </c>
      <c r="I172" t="s">
        <v>256</v>
      </c>
      <c r="J172" t="s">
        <v>32</v>
      </c>
      <c r="K172" t="s">
        <v>68</v>
      </c>
      <c r="L172" t="s">
        <v>274</v>
      </c>
      <c r="M172" s="27">
        <v>19.8</v>
      </c>
      <c r="N172" s="28">
        <v>12</v>
      </c>
      <c r="O172">
        <v>27.741666666666664</v>
      </c>
      <c r="P172">
        <v>9</v>
      </c>
      <c r="Q172">
        <v>1</v>
      </c>
      <c r="R172">
        <v>1.5833333333333333</v>
      </c>
      <c r="S172">
        <v>3.4166666666666665</v>
      </c>
      <c r="T172">
        <v>1.1666666666666667</v>
      </c>
      <c r="U172">
        <v>0</v>
      </c>
      <c r="V172">
        <v>0.33064516129032256</v>
      </c>
      <c r="W172">
        <v>10.333333333333334</v>
      </c>
      <c r="X172">
        <v>0.875</v>
      </c>
      <c r="Y172">
        <v>1.3333333333333333</v>
      </c>
      <c r="Z172">
        <v>2.25</v>
      </c>
      <c r="AA172">
        <v>-1.0791109041469829</v>
      </c>
      <c r="AB172">
        <v>-0.51591570809391052</v>
      </c>
      <c r="AC172">
        <v>-1.5695241727157578</v>
      </c>
      <c r="AD172">
        <v>8.4044003689477592E-2</v>
      </c>
      <c r="AE172">
        <v>0.37228353892336935</v>
      </c>
      <c r="AF172">
        <v>-1.1277084716364882</v>
      </c>
      <c r="AG172">
        <v>-1.9819133371496269</v>
      </c>
      <c r="AH172">
        <v>0.19653645778066495</v>
      </c>
      <c r="AI172">
        <v>-0.29058252772589704</v>
      </c>
    </row>
    <row r="173" spans="1:35" x14ac:dyDescent="0.3">
      <c r="A173">
        <v>15</v>
      </c>
      <c r="B173">
        <v>172</v>
      </c>
      <c r="C173" s="26">
        <v>141</v>
      </c>
      <c r="D173" s="26">
        <v>171</v>
      </c>
      <c r="E173" s="26">
        <v>17</v>
      </c>
      <c r="F173">
        <v>-0.52599270868384917</v>
      </c>
      <c r="G173">
        <v>-0.47762765071241131</v>
      </c>
      <c r="H173">
        <v>-4.8365057971437864E-2</v>
      </c>
      <c r="I173" t="s">
        <v>252</v>
      </c>
      <c r="J173" t="s">
        <v>32</v>
      </c>
      <c r="K173" t="s">
        <v>56</v>
      </c>
      <c r="L173" t="s">
        <v>275</v>
      </c>
      <c r="M173" s="27">
        <v>30.2</v>
      </c>
      <c r="N173" s="28">
        <v>13</v>
      </c>
      <c r="O173">
        <v>25.593589743589746</v>
      </c>
      <c r="P173">
        <v>11.615384615384615</v>
      </c>
      <c r="Q173">
        <v>1.6923076923076923</v>
      </c>
      <c r="R173">
        <v>4.0769230769230766</v>
      </c>
      <c r="S173">
        <v>1.8461538461538463</v>
      </c>
      <c r="T173">
        <v>0.76923076923076927</v>
      </c>
      <c r="U173">
        <v>7.6923076923076927E-2</v>
      </c>
      <c r="V173">
        <v>0.45454545454545453</v>
      </c>
      <c r="W173">
        <v>9.3076923076923084</v>
      </c>
      <c r="X173">
        <v>0.73076923076923073</v>
      </c>
      <c r="Y173">
        <v>2</v>
      </c>
      <c r="Z173">
        <v>2.3076923076923075</v>
      </c>
      <c r="AA173">
        <v>-0.65651669683500857</v>
      </c>
      <c r="AB173">
        <v>0.1478989350070338</v>
      </c>
      <c r="AC173">
        <v>-0.67764111820100636</v>
      </c>
      <c r="AD173">
        <v>-0.62149829441885207</v>
      </c>
      <c r="AE173">
        <v>-0.49384541113195773</v>
      </c>
      <c r="AF173">
        <v>-1.0083291161553236</v>
      </c>
      <c r="AG173">
        <v>-0.26972316985933947</v>
      </c>
      <c r="AH173">
        <v>-0.37201725905182959</v>
      </c>
      <c r="AI173">
        <v>-0.34697672576541705</v>
      </c>
    </row>
    <row r="174" spans="1:35" hidden="1" x14ac:dyDescent="0.3">
      <c r="A174">
        <v>15</v>
      </c>
      <c r="B174">
        <v>173</v>
      </c>
      <c r="C174" s="26">
        <v>0</v>
      </c>
      <c r="D174" s="26">
        <v>568</v>
      </c>
      <c r="E174" s="26">
        <v>3</v>
      </c>
      <c r="F174">
        <v>-0.52882671967371886</v>
      </c>
      <c r="G174">
        <v>-0.69945590540099434</v>
      </c>
      <c r="H174">
        <v>0.17062918572727548</v>
      </c>
      <c r="I174" t="s">
        <v>231</v>
      </c>
      <c r="J174" t="s">
        <v>32</v>
      </c>
      <c r="K174" t="s">
        <v>60</v>
      </c>
      <c r="L174" t="s">
        <v>274</v>
      </c>
      <c r="M174" s="27">
        <v>20.399999999999999</v>
      </c>
      <c r="N174" s="28">
        <v>14</v>
      </c>
      <c r="O174">
        <v>26.925000000000001</v>
      </c>
      <c r="P174">
        <v>8.6428571428571423</v>
      </c>
      <c r="Q174">
        <v>1.4285714285714286</v>
      </c>
      <c r="R174">
        <v>2.6428571428571428</v>
      </c>
      <c r="S174">
        <v>2</v>
      </c>
      <c r="T174">
        <v>0.7857142857142857</v>
      </c>
      <c r="U174">
        <v>0.21428571428571427</v>
      </c>
      <c r="V174">
        <v>0.26027397260273971</v>
      </c>
      <c r="W174">
        <v>10.428571428571429</v>
      </c>
      <c r="X174">
        <v>0.92592592592592593</v>
      </c>
      <c r="Y174">
        <v>1.9285714285714286</v>
      </c>
      <c r="Z174">
        <v>1.5714285714285714</v>
      </c>
      <c r="AA174">
        <v>-1.1368180963219374</v>
      </c>
      <c r="AB174">
        <v>-0.10498283379332587</v>
      </c>
      <c r="AC174">
        <v>-1.190563947202145</v>
      </c>
      <c r="AD174">
        <v>-0.55238394684905656</v>
      </c>
      <c r="AE174">
        <v>-0.45792301228173693</v>
      </c>
      <c r="AF174">
        <v>-0.79515169565324439</v>
      </c>
      <c r="AG174">
        <v>-2.9660367696318528</v>
      </c>
      <c r="AH174">
        <v>0.53603649438541401</v>
      </c>
      <c r="AI174">
        <v>0.37272065873893584</v>
      </c>
    </row>
    <row r="175" spans="1:35" hidden="1" x14ac:dyDescent="0.3">
      <c r="A175">
        <v>15</v>
      </c>
      <c r="B175">
        <v>174</v>
      </c>
      <c r="C175" s="26">
        <v>0</v>
      </c>
      <c r="D175" s="26">
        <v>250</v>
      </c>
      <c r="E175" s="26">
        <v>1</v>
      </c>
      <c r="F175">
        <v>-0.5312691337138874</v>
      </c>
      <c r="G175">
        <v>-0.35281512489084743</v>
      </c>
      <c r="H175">
        <v>-0.17845400882303997</v>
      </c>
      <c r="I175" t="s">
        <v>417</v>
      </c>
      <c r="J175" t="s">
        <v>32</v>
      </c>
      <c r="K175" t="s">
        <v>66</v>
      </c>
      <c r="L175" t="s">
        <v>275</v>
      </c>
      <c r="M175" s="27">
        <v>32.700000000000003</v>
      </c>
      <c r="N175" s="28">
        <v>6</v>
      </c>
      <c r="O175">
        <v>17.31111111111111</v>
      </c>
      <c r="P175">
        <v>9.3333333333333339</v>
      </c>
      <c r="Q175">
        <v>1.8333333333333333</v>
      </c>
      <c r="R175">
        <v>1.6666666666666667</v>
      </c>
      <c r="S175">
        <v>1.1666666666666667</v>
      </c>
      <c r="T175">
        <v>0.83333333333333337</v>
      </c>
      <c r="U175">
        <v>0.5</v>
      </c>
      <c r="V175">
        <v>0.38636363636363635</v>
      </c>
      <c r="W175">
        <v>7.333333333333333</v>
      </c>
      <c r="X175">
        <v>0.84615384615384615</v>
      </c>
      <c r="Y175">
        <v>2.1666666666666665</v>
      </c>
      <c r="Z175">
        <v>0.5</v>
      </c>
      <c r="AA175">
        <v>-1.0252508581170252</v>
      </c>
      <c r="AB175">
        <v>0.28312043637944834</v>
      </c>
      <c r="AC175">
        <v>-1.5397183122821028</v>
      </c>
      <c r="AD175">
        <v>-0.92675332951878242</v>
      </c>
      <c r="AE175">
        <v>-0.35414719338109851</v>
      </c>
      <c r="AF175">
        <v>-0.35174266100891938</v>
      </c>
      <c r="AG175">
        <v>-0.87649366749329782</v>
      </c>
      <c r="AH175">
        <v>0.19560798193126838</v>
      </c>
      <c r="AI175">
        <v>1.4200414794728824</v>
      </c>
    </row>
    <row r="176" spans="1:35" hidden="1" x14ac:dyDescent="0.3">
      <c r="A176">
        <v>15</v>
      </c>
      <c r="B176">
        <v>175</v>
      </c>
      <c r="C176" s="26">
        <v>0</v>
      </c>
      <c r="D176" s="26">
        <v>463</v>
      </c>
      <c r="E176" s="26">
        <v>2</v>
      </c>
      <c r="F176">
        <v>-0.53773184464636192</v>
      </c>
      <c r="G176">
        <v>-0.30482519648721795</v>
      </c>
      <c r="H176">
        <v>-0.23290664815914397</v>
      </c>
      <c r="I176" t="s">
        <v>254</v>
      </c>
      <c r="J176" t="s">
        <v>32</v>
      </c>
      <c r="K176" t="s">
        <v>54</v>
      </c>
      <c r="L176" t="s">
        <v>275</v>
      </c>
      <c r="M176" s="27">
        <v>25.6</v>
      </c>
      <c r="N176" s="28">
        <v>12</v>
      </c>
      <c r="O176">
        <v>23.616666666666671</v>
      </c>
      <c r="P176">
        <v>9.6666666666666661</v>
      </c>
      <c r="Q176">
        <v>2.3333333333333335</v>
      </c>
      <c r="R176">
        <v>2.4166666666666665</v>
      </c>
      <c r="S176">
        <v>0.66666666666666663</v>
      </c>
      <c r="T176">
        <v>0.58333333333333337</v>
      </c>
      <c r="U176">
        <v>0.5</v>
      </c>
      <c r="V176">
        <v>0.46153846153846156</v>
      </c>
      <c r="W176">
        <v>7.583333333333333</v>
      </c>
      <c r="X176">
        <v>1</v>
      </c>
      <c r="Y176">
        <v>0.33333333333333331</v>
      </c>
      <c r="Z176">
        <v>0.75</v>
      </c>
      <c r="AA176">
        <v>-0.9713908120870679</v>
      </c>
      <c r="AB176">
        <v>0.76254212306346392</v>
      </c>
      <c r="AC176">
        <v>-1.2714655683792084</v>
      </c>
      <c r="AD176">
        <v>-1.1513749591206182</v>
      </c>
      <c r="AE176">
        <v>-0.89897024260944935</v>
      </c>
      <c r="AF176">
        <v>-0.35174266100891938</v>
      </c>
      <c r="AG176">
        <v>-0.15497047716205672</v>
      </c>
      <c r="AH176">
        <v>0.11827920761726576</v>
      </c>
      <c r="AI176">
        <v>1.1756666213016282</v>
      </c>
    </row>
    <row r="177" spans="1:35" hidden="1" x14ac:dyDescent="0.3">
      <c r="A177">
        <v>15</v>
      </c>
      <c r="B177">
        <v>176</v>
      </c>
      <c r="C177" s="26">
        <v>138.19999999999999</v>
      </c>
      <c r="D177" s="26">
        <v>170</v>
      </c>
      <c r="E177" s="26">
        <v>32</v>
      </c>
      <c r="F177">
        <v>-0.54139144697529162</v>
      </c>
      <c r="G177">
        <v>-0.18777525781098872</v>
      </c>
      <c r="H177">
        <v>-0.35361618916430293</v>
      </c>
      <c r="I177" t="s">
        <v>255</v>
      </c>
      <c r="J177" t="s">
        <v>32</v>
      </c>
      <c r="K177" t="s">
        <v>35</v>
      </c>
      <c r="L177" t="s">
        <v>45</v>
      </c>
      <c r="M177" s="27">
        <v>22.7</v>
      </c>
      <c r="N177" s="28">
        <v>13</v>
      </c>
      <c r="O177">
        <v>15.392307692307694</v>
      </c>
      <c r="P177">
        <v>8.615384615384615</v>
      </c>
      <c r="Q177">
        <v>0</v>
      </c>
      <c r="R177">
        <v>6.7692307692307692</v>
      </c>
      <c r="S177">
        <v>0.92307692307692313</v>
      </c>
      <c r="T177">
        <v>0.23076923076923078</v>
      </c>
      <c r="U177">
        <v>1.4615384615384615</v>
      </c>
      <c r="V177">
        <v>0.61971830985915488</v>
      </c>
      <c r="W177">
        <v>5.4615384615384617</v>
      </c>
      <c r="X177">
        <v>0.82758620689655171</v>
      </c>
      <c r="Y177">
        <v>2.2307692307692308</v>
      </c>
      <c r="Z177">
        <v>0.84615384615384615</v>
      </c>
      <c r="AA177">
        <v>-1.1412571111046261</v>
      </c>
      <c r="AB177">
        <v>-1.4747590814619411</v>
      </c>
      <c r="AC177">
        <v>0.28531744965553779</v>
      </c>
      <c r="AD177">
        <v>-1.0361843798376253</v>
      </c>
      <c r="AE177">
        <v>-1.6673104402391752</v>
      </c>
      <c r="AF177">
        <v>1.1404992825056359</v>
      </c>
      <c r="AG177">
        <v>1.0180865172923814</v>
      </c>
      <c r="AH177">
        <v>0.10395415165515227</v>
      </c>
      <c r="AI177">
        <v>1.0816762912357614</v>
      </c>
    </row>
    <row r="178" spans="1:35" hidden="1" x14ac:dyDescent="0.3">
      <c r="A178">
        <v>15</v>
      </c>
      <c r="B178">
        <v>177</v>
      </c>
      <c r="C178" s="26">
        <v>87.1</v>
      </c>
      <c r="D178" s="26">
        <v>80</v>
      </c>
      <c r="E178" s="26">
        <v>62</v>
      </c>
      <c r="F178">
        <v>-0.55266543515877964</v>
      </c>
      <c r="G178">
        <v>-0.48747212501714071</v>
      </c>
      <c r="H178">
        <v>-6.5193310141638927E-2</v>
      </c>
      <c r="I178" t="s">
        <v>259</v>
      </c>
      <c r="J178" t="s">
        <v>32</v>
      </c>
      <c r="K178" t="s">
        <v>84</v>
      </c>
      <c r="L178" t="s">
        <v>275</v>
      </c>
      <c r="M178" s="27">
        <v>32.1</v>
      </c>
      <c r="N178" s="28">
        <v>12</v>
      </c>
      <c r="O178">
        <v>27.330555555555563</v>
      </c>
      <c r="P178">
        <v>6.75</v>
      </c>
      <c r="Q178">
        <v>1.25</v>
      </c>
      <c r="R178">
        <v>3.8333333333333335</v>
      </c>
      <c r="S178">
        <v>3.4166666666666665</v>
      </c>
      <c r="T178">
        <v>0.66666666666666663</v>
      </c>
      <c r="U178">
        <v>0.16666666666666666</v>
      </c>
      <c r="V178">
        <v>0.34615384615384615</v>
      </c>
      <c r="W178">
        <v>6.5</v>
      </c>
      <c r="X178">
        <v>0.8571428571428571</v>
      </c>
      <c r="Y178">
        <v>1.1666666666666667</v>
      </c>
      <c r="Z178">
        <v>1.3333333333333333</v>
      </c>
      <c r="AA178">
        <v>-1.4426662148491962</v>
      </c>
      <c r="AB178">
        <v>-0.27620486475190281</v>
      </c>
      <c r="AC178">
        <v>-0.7647659410070744</v>
      </c>
      <c r="AD178">
        <v>8.4044003689477592E-2</v>
      </c>
      <c r="AE178">
        <v>-0.71736255953333261</v>
      </c>
      <c r="AF178">
        <v>-0.86905320142729869</v>
      </c>
      <c r="AG178">
        <v>-1.1240496979448436</v>
      </c>
      <c r="AH178">
        <v>0.11735073176786949</v>
      </c>
      <c r="AI178">
        <v>0.60545861890203512</v>
      </c>
    </row>
    <row r="179" spans="1:35" hidden="1" x14ac:dyDescent="0.3">
      <c r="A179">
        <v>15</v>
      </c>
      <c r="B179">
        <v>178</v>
      </c>
      <c r="C179" s="26">
        <v>79.400000000000006</v>
      </c>
      <c r="D179" s="26">
        <v>71</v>
      </c>
      <c r="E179" s="26">
        <v>86</v>
      </c>
      <c r="F179">
        <v>-0.55427693303509984</v>
      </c>
      <c r="G179">
        <v>-0.21573723554279337</v>
      </c>
      <c r="H179">
        <v>-0.3385396974923065</v>
      </c>
      <c r="I179" t="s">
        <v>258</v>
      </c>
      <c r="J179" t="s">
        <v>32</v>
      </c>
      <c r="K179" t="s">
        <v>92</v>
      </c>
      <c r="L179" t="s">
        <v>275</v>
      </c>
      <c r="M179" s="27">
        <v>20.6</v>
      </c>
      <c r="N179" s="28">
        <v>13</v>
      </c>
      <c r="O179">
        <v>27.837179487179487</v>
      </c>
      <c r="P179">
        <v>13.615384615384615</v>
      </c>
      <c r="Q179">
        <v>7.6923076923076927E-2</v>
      </c>
      <c r="R179">
        <v>9.7692307692307701</v>
      </c>
      <c r="S179">
        <v>0.84615384615384615</v>
      </c>
      <c r="T179">
        <v>0.23076923076923078</v>
      </c>
      <c r="U179">
        <v>0.92307692307692313</v>
      </c>
      <c r="V179">
        <v>0.59649122807017541</v>
      </c>
      <c r="W179">
        <v>8.7692307692307701</v>
      </c>
      <c r="X179">
        <v>0.70175438596491224</v>
      </c>
      <c r="Y179">
        <v>4.384615384615385</v>
      </c>
      <c r="Z179">
        <v>1.3846153846153846</v>
      </c>
      <c r="AA179">
        <v>-0.33335642065526344</v>
      </c>
      <c r="AB179">
        <v>-1.4010018988951696</v>
      </c>
      <c r="AC179">
        <v>1.3583284252671157</v>
      </c>
      <c r="AD179">
        <v>-1.0707415536225233</v>
      </c>
      <c r="AE179">
        <v>-1.6673104402391752</v>
      </c>
      <c r="AF179">
        <v>0.30484379413748508</v>
      </c>
      <c r="AG179">
        <v>1.3829729684936527</v>
      </c>
      <c r="AH179">
        <v>-1.0707004372381681</v>
      </c>
      <c r="AI179">
        <v>0.55533044286690603</v>
      </c>
    </row>
    <row r="180" spans="1:35" hidden="1" x14ac:dyDescent="0.3">
      <c r="A180">
        <v>15</v>
      </c>
      <c r="B180">
        <v>179</v>
      </c>
      <c r="C180" s="26">
        <v>131.5</v>
      </c>
      <c r="D180" s="26">
        <v>134</v>
      </c>
      <c r="E180" s="26">
        <v>65</v>
      </c>
      <c r="F180">
        <v>-0.55687350861998641</v>
      </c>
      <c r="G180">
        <v>-0.2820023368236515</v>
      </c>
      <c r="H180">
        <v>-0.27487117179633491</v>
      </c>
      <c r="I180" t="s">
        <v>245</v>
      </c>
      <c r="J180" t="s">
        <v>32</v>
      </c>
      <c r="K180" t="s">
        <v>66</v>
      </c>
      <c r="L180" t="s">
        <v>275</v>
      </c>
      <c r="M180" s="27">
        <v>21.8</v>
      </c>
      <c r="N180" s="28">
        <v>11</v>
      </c>
      <c r="O180">
        <v>27.75151515151515</v>
      </c>
      <c r="P180">
        <v>13.090909090909092</v>
      </c>
      <c r="Q180">
        <v>0.36363636363636365</v>
      </c>
      <c r="R180">
        <v>5.5454545454545459</v>
      </c>
      <c r="S180">
        <v>1.7272727272727273</v>
      </c>
      <c r="T180">
        <v>0.72727272727272729</v>
      </c>
      <c r="U180">
        <v>9.0909090909090912E-2</v>
      </c>
      <c r="V180">
        <v>0.50387596899224807</v>
      </c>
      <c r="W180">
        <v>11.727272727272727</v>
      </c>
      <c r="X180">
        <v>0.83333333333333337</v>
      </c>
      <c r="Y180">
        <v>1.0909090909090908</v>
      </c>
      <c r="Z180">
        <v>1</v>
      </c>
      <c r="AA180">
        <v>-0.4181012483247768</v>
      </c>
      <c r="AB180">
        <v>-1.1260887638735664</v>
      </c>
      <c r="AC180">
        <v>-0.15239099027925479</v>
      </c>
      <c r="AD180">
        <v>-0.67490483572278503</v>
      </c>
      <c r="AE180">
        <v>-0.58528424456888384</v>
      </c>
      <c r="AF180">
        <v>-0.98662377879511198</v>
      </c>
      <c r="AG180">
        <v>0.42880176579666734</v>
      </c>
      <c r="AH180">
        <v>4.527930122447462E-2</v>
      </c>
      <c r="AI180">
        <v>0.93129176313037398</v>
      </c>
    </row>
    <row r="181" spans="1:35" hidden="1" x14ac:dyDescent="0.3">
      <c r="A181">
        <v>15</v>
      </c>
      <c r="B181">
        <v>180</v>
      </c>
      <c r="C181" s="26">
        <v>139.1</v>
      </c>
      <c r="D181" s="26">
        <v>174</v>
      </c>
      <c r="E181" s="26">
        <v>10</v>
      </c>
      <c r="F181">
        <v>-0.56164943954554469</v>
      </c>
      <c r="G181">
        <v>-0.68315418146259566</v>
      </c>
      <c r="H181">
        <v>0.12150474191705096</v>
      </c>
      <c r="I181" t="s">
        <v>285</v>
      </c>
      <c r="J181" t="s">
        <v>32</v>
      </c>
      <c r="K181" t="s">
        <v>52</v>
      </c>
      <c r="L181" t="s">
        <v>275</v>
      </c>
      <c r="M181" s="27">
        <v>20.2</v>
      </c>
      <c r="N181" s="28">
        <v>13</v>
      </c>
      <c r="O181">
        <v>24.260256410256414</v>
      </c>
      <c r="P181">
        <v>6.8461538461538458</v>
      </c>
      <c r="Q181">
        <v>0.69230769230769229</v>
      </c>
      <c r="R181">
        <v>3.7692307692307692</v>
      </c>
      <c r="S181">
        <v>1.7692307692307692</v>
      </c>
      <c r="T181">
        <v>1.0769230769230769</v>
      </c>
      <c r="U181">
        <v>0.38461538461538464</v>
      </c>
      <c r="V181">
        <v>0.27027027027027029</v>
      </c>
      <c r="W181">
        <v>8.5384615384615383</v>
      </c>
      <c r="X181">
        <v>0.83333333333333337</v>
      </c>
      <c r="Y181">
        <v>1.8461538461538463</v>
      </c>
      <c r="Z181">
        <v>1.8461538461538463</v>
      </c>
      <c r="AA181">
        <v>-1.4271296631097852</v>
      </c>
      <c r="AB181">
        <v>-0.81094443836099683</v>
      </c>
      <c r="AC181">
        <v>-0.78769352595603981</v>
      </c>
      <c r="AD181">
        <v>-0.65605546820374994</v>
      </c>
      <c r="AE181">
        <v>0.17670603407216623</v>
      </c>
      <c r="AF181">
        <v>-0.53081169423066599</v>
      </c>
      <c r="AG181">
        <v>-2.3210184148952906</v>
      </c>
      <c r="AH181">
        <v>0.10438267897025842</v>
      </c>
      <c r="AI181">
        <v>0.10417685855074427</v>
      </c>
    </row>
    <row r="182" spans="1:35" hidden="1" x14ac:dyDescent="0.3">
      <c r="A182">
        <v>16</v>
      </c>
      <c r="B182">
        <v>181</v>
      </c>
      <c r="C182" s="26">
        <v>0</v>
      </c>
      <c r="D182" s="26">
        <v>251</v>
      </c>
      <c r="E182" s="26">
        <v>8</v>
      </c>
      <c r="F182">
        <v>-0.56948677620031629</v>
      </c>
      <c r="G182">
        <v>-0.31123527715400212</v>
      </c>
      <c r="H182">
        <v>-0.25825149904631417</v>
      </c>
      <c r="I182" t="s">
        <v>261</v>
      </c>
      <c r="J182" t="s">
        <v>32</v>
      </c>
      <c r="K182" t="s">
        <v>64</v>
      </c>
      <c r="L182" t="s">
        <v>275</v>
      </c>
      <c r="M182" s="27">
        <v>24.9</v>
      </c>
      <c r="N182" s="28">
        <v>5</v>
      </c>
      <c r="O182">
        <v>19.86</v>
      </c>
      <c r="P182">
        <v>8.8000000000000007</v>
      </c>
      <c r="Q182">
        <v>0</v>
      </c>
      <c r="R182">
        <v>5.4</v>
      </c>
      <c r="S182">
        <v>0.8</v>
      </c>
      <c r="T182">
        <v>1.2</v>
      </c>
      <c r="U182">
        <v>0.4</v>
      </c>
      <c r="V182">
        <v>0.58064516129032262</v>
      </c>
      <c r="W182">
        <v>6.2</v>
      </c>
      <c r="X182">
        <v>0.8</v>
      </c>
      <c r="Y182">
        <v>2</v>
      </c>
      <c r="Z182">
        <v>1.6</v>
      </c>
      <c r="AA182">
        <v>-1.1114269317649572</v>
      </c>
      <c r="AB182">
        <v>-1.4747590814619411</v>
      </c>
      <c r="AC182">
        <v>-0.20441576485436161</v>
      </c>
      <c r="AD182">
        <v>-1.091475857893462</v>
      </c>
      <c r="AE182">
        <v>0.4449266121538159</v>
      </c>
      <c r="AF182">
        <v>-0.50693582313443308</v>
      </c>
      <c r="AG182">
        <v>0.84049783549683121</v>
      </c>
      <c r="AH182">
        <v>-4.2320586446874767E-2</v>
      </c>
      <c r="AI182">
        <v>0.34479210351936379</v>
      </c>
    </row>
    <row r="183" spans="1:35" hidden="1" x14ac:dyDescent="0.3">
      <c r="A183">
        <v>16</v>
      </c>
      <c r="B183">
        <v>182</v>
      </c>
      <c r="C183" s="26">
        <v>0</v>
      </c>
      <c r="D183" s="26">
        <v>219</v>
      </c>
      <c r="E183" s="26">
        <v>2</v>
      </c>
      <c r="F183">
        <v>-0.57307592844050903</v>
      </c>
      <c r="G183">
        <v>-0.31743812792498033</v>
      </c>
      <c r="H183">
        <v>-0.2556378005155287</v>
      </c>
      <c r="I183" t="s">
        <v>262</v>
      </c>
      <c r="J183" t="s">
        <v>32</v>
      </c>
      <c r="K183" t="s">
        <v>84</v>
      </c>
      <c r="L183" t="s">
        <v>275</v>
      </c>
      <c r="M183" s="27">
        <v>26.5</v>
      </c>
      <c r="N183" s="28">
        <v>12</v>
      </c>
      <c r="O183">
        <v>28.534722222222225</v>
      </c>
      <c r="P183">
        <v>6.083333333333333</v>
      </c>
      <c r="Q183">
        <v>1.0833333333333333</v>
      </c>
      <c r="R183">
        <v>4.583333333333333</v>
      </c>
      <c r="S183">
        <v>2.1666666666666665</v>
      </c>
      <c r="T183">
        <v>0.66666666666666663</v>
      </c>
      <c r="U183">
        <v>0.33333333333333331</v>
      </c>
      <c r="V183">
        <v>0.52</v>
      </c>
      <c r="W183">
        <v>4.166666666666667</v>
      </c>
      <c r="X183">
        <v>1</v>
      </c>
      <c r="Y183">
        <v>0.66666666666666663</v>
      </c>
      <c r="Z183">
        <v>1</v>
      </c>
      <c r="AA183">
        <v>-1.5503863069091113</v>
      </c>
      <c r="AB183">
        <v>-0.43601209364657467</v>
      </c>
      <c r="AC183">
        <v>-0.49651319710418018</v>
      </c>
      <c r="AD183">
        <v>-0.47751007031511145</v>
      </c>
      <c r="AE183">
        <v>-0.71736255953333261</v>
      </c>
      <c r="AF183">
        <v>-0.61039793121810904</v>
      </c>
      <c r="AG183">
        <v>0.22329658462836624</v>
      </c>
      <c r="AH183">
        <v>0.27665065964285573</v>
      </c>
      <c r="AI183">
        <v>0.93129176313037398</v>
      </c>
    </row>
    <row r="184" spans="1:35" hidden="1" x14ac:dyDescent="0.3">
      <c r="A184">
        <v>16</v>
      </c>
      <c r="B184">
        <v>183</v>
      </c>
      <c r="C184" s="26">
        <v>144</v>
      </c>
      <c r="D184" s="26">
        <v>138</v>
      </c>
      <c r="E184" s="26">
        <v>23</v>
      </c>
      <c r="F184">
        <v>-0.57403929283719002</v>
      </c>
      <c r="G184">
        <v>-0.43412040902421212</v>
      </c>
      <c r="H184">
        <v>-0.1399188838129779</v>
      </c>
      <c r="I184" t="s">
        <v>260</v>
      </c>
      <c r="J184" t="s">
        <v>32</v>
      </c>
      <c r="K184" t="s">
        <v>68</v>
      </c>
      <c r="L184" t="s">
        <v>275</v>
      </c>
      <c r="M184" s="27">
        <v>24.6</v>
      </c>
      <c r="N184" s="28">
        <v>12</v>
      </c>
      <c r="O184">
        <v>30.683333333333337</v>
      </c>
      <c r="P184">
        <v>8.75</v>
      </c>
      <c r="Q184">
        <v>1.6666666666666667</v>
      </c>
      <c r="R184">
        <v>3.25</v>
      </c>
      <c r="S184">
        <v>2</v>
      </c>
      <c r="T184">
        <v>1</v>
      </c>
      <c r="U184">
        <v>0.16666666666666666</v>
      </c>
      <c r="V184">
        <v>0.40816326530612246</v>
      </c>
      <c r="W184">
        <v>8.1666666666666661</v>
      </c>
      <c r="X184">
        <v>0.5</v>
      </c>
      <c r="Y184">
        <v>0.83333333333333337</v>
      </c>
      <c r="Z184">
        <v>1.0833333333333333</v>
      </c>
      <c r="AA184">
        <v>-1.119505938669451</v>
      </c>
      <c r="AB184">
        <v>0.1233132074847767</v>
      </c>
      <c r="AC184">
        <v>-0.97340696404265903</v>
      </c>
      <c r="AD184">
        <v>-0.55238394684905656</v>
      </c>
      <c r="AE184">
        <v>9.0681727711352921E-3</v>
      </c>
      <c r="AF184">
        <v>-0.86905320142729869</v>
      </c>
      <c r="AG184">
        <v>-0.73864210843086731</v>
      </c>
      <c r="AH184">
        <v>-0.63630637912777699</v>
      </c>
      <c r="AI184">
        <v>0.84983347707328938</v>
      </c>
    </row>
    <row r="185" spans="1:35" hidden="1" x14ac:dyDescent="0.3">
      <c r="A185">
        <v>16</v>
      </c>
      <c r="B185">
        <v>184</v>
      </c>
      <c r="C185" s="26">
        <v>122.3</v>
      </c>
      <c r="D185" s="26">
        <v>110</v>
      </c>
      <c r="E185" s="26">
        <v>48</v>
      </c>
      <c r="F185">
        <v>-0.58065130773039986</v>
      </c>
      <c r="G185">
        <v>-0.46918324014538215</v>
      </c>
      <c r="H185">
        <v>-0.1114680675850177</v>
      </c>
      <c r="I185" t="s">
        <v>263</v>
      </c>
      <c r="J185" t="s">
        <v>32</v>
      </c>
      <c r="K185" t="s">
        <v>92</v>
      </c>
      <c r="L185" t="s">
        <v>275</v>
      </c>
      <c r="M185" s="27">
        <v>31.4</v>
      </c>
      <c r="N185" s="28">
        <v>13</v>
      </c>
      <c r="O185">
        <v>22.75128205128205</v>
      </c>
      <c r="P185">
        <v>9.6923076923076916</v>
      </c>
      <c r="Q185">
        <v>1.1538461538461537</v>
      </c>
      <c r="R185">
        <v>4.1538461538461542</v>
      </c>
      <c r="S185">
        <v>1.4615384615384615</v>
      </c>
      <c r="T185">
        <v>1.0769230769230769</v>
      </c>
      <c r="U185">
        <v>0.30769230769230771</v>
      </c>
      <c r="V185">
        <v>0.43478260869565216</v>
      </c>
      <c r="W185">
        <v>8.8461538461538467</v>
      </c>
      <c r="X185">
        <v>0.57894736842105265</v>
      </c>
      <c r="Y185">
        <v>1.4615384615384615</v>
      </c>
      <c r="Z185">
        <v>1.6153846153846154</v>
      </c>
      <c r="AA185">
        <v>-0.96724773162322508</v>
      </c>
      <c r="AB185">
        <v>-0.36840134296036742</v>
      </c>
      <c r="AC185">
        <v>-0.6501280162622477</v>
      </c>
      <c r="AD185">
        <v>-0.79428416334334107</v>
      </c>
      <c r="AE185">
        <v>0.17670603407216623</v>
      </c>
      <c r="AF185">
        <v>-0.65019104971183039</v>
      </c>
      <c r="AG185">
        <v>-0.48784365790446471</v>
      </c>
      <c r="AH185">
        <v>-0.81101288428395357</v>
      </c>
      <c r="AI185">
        <v>0.32975365070882512</v>
      </c>
    </row>
    <row r="186" spans="1:35" hidden="1" x14ac:dyDescent="0.3">
      <c r="A186">
        <v>16</v>
      </c>
      <c r="B186">
        <v>185</v>
      </c>
      <c r="C186" s="26">
        <v>139.1</v>
      </c>
      <c r="D186" s="26">
        <v>199</v>
      </c>
      <c r="E186" s="26">
        <v>13</v>
      </c>
      <c r="F186">
        <v>-0.58218714531988769</v>
      </c>
      <c r="G186">
        <v>-0.29237895207673653</v>
      </c>
      <c r="H186">
        <v>-0.28980819324315116</v>
      </c>
      <c r="I186" t="s">
        <v>264</v>
      </c>
      <c r="J186" t="s">
        <v>32</v>
      </c>
      <c r="K186" t="s">
        <v>74</v>
      </c>
      <c r="L186" t="s">
        <v>274</v>
      </c>
      <c r="M186" s="27">
        <v>33.5</v>
      </c>
      <c r="N186" s="28">
        <v>12</v>
      </c>
      <c r="O186">
        <v>23.004166666666666</v>
      </c>
      <c r="P186">
        <v>8.6666666666666661</v>
      </c>
      <c r="Q186">
        <v>1.25</v>
      </c>
      <c r="R186">
        <v>3.1666666666666665</v>
      </c>
      <c r="S186">
        <v>3.25</v>
      </c>
      <c r="T186">
        <v>0.83333333333333337</v>
      </c>
      <c r="U186">
        <v>8.3333333333333329E-2</v>
      </c>
      <c r="V186">
        <v>0.5</v>
      </c>
      <c r="W186">
        <v>6.333333333333333</v>
      </c>
      <c r="X186">
        <v>0.72222222222222221</v>
      </c>
      <c r="Y186">
        <v>1.5</v>
      </c>
      <c r="Z186">
        <v>0.66666666666666663</v>
      </c>
      <c r="AA186">
        <v>-1.1329709501769405</v>
      </c>
      <c r="AB186">
        <v>-0.27620486475190281</v>
      </c>
      <c r="AC186">
        <v>-1.0032128244763141</v>
      </c>
      <c r="AD186">
        <v>9.1701271555324516E-3</v>
      </c>
      <c r="AE186">
        <v>-0.35414719338109851</v>
      </c>
      <c r="AF186">
        <v>-0.99838083653189336</v>
      </c>
      <c r="AG186">
        <v>0.18677454118987197</v>
      </c>
      <c r="AH186">
        <v>-0.31956347507659705</v>
      </c>
      <c r="AI186">
        <v>1.257124907358713</v>
      </c>
    </row>
    <row r="187" spans="1:35" hidden="1" x14ac:dyDescent="0.3">
      <c r="A187">
        <v>16</v>
      </c>
      <c r="B187">
        <v>186</v>
      </c>
      <c r="C187" s="26">
        <v>0</v>
      </c>
      <c r="D187" s="26">
        <v>394</v>
      </c>
      <c r="E187" s="26">
        <v>2</v>
      </c>
      <c r="F187">
        <v>-0.58972751319999761</v>
      </c>
      <c r="G187">
        <v>-0.48654026247311866</v>
      </c>
      <c r="H187">
        <v>-0.10318725072687895</v>
      </c>
      <c r="I187" t="s">
        <v>266</v>
      </c>
      <c r="J187" t="s">
        <v>418</v>
      </c>
      <c r="K187" t="s">
        <v>60</v>
      </c>
      <c r="L187" t="s">
        <v>274</v>
      </c>
      <c r="M187" s="27">
        <v>27.1</v>
      </c>
      <c r="N187" s="28">
        <v>11</v>
      </c>
      <c r="O187">
        <v>21.877272727272729</v>
      </c>
      <c r="P187">
        <v>10</v>
      </c>
      <c r="Q187">
        <v>1.0909090909090908</v>
      </c>
      <c r="R187">
        <v>3.9090909090909092</v>
      </c>
      <c r="S187">
        <v>1.8181818181818181</v>
      </c>
      <c r="T187">
        <v>0.72727272727272729</v>
      </c>
      <c r="U187">
        <v>0</v>
      </c>
      <c r="V187">
        <v>0.38461538461538464</v>
      </c>
      <c r="W187">
        <v>8.2727272727272734</v>
      </c>
      <c r="X187">
        <v>0.84848484848484851</v>
      </c>
      <c r="Y187">
        <v>3</v>
      </c>
      <c r="Z187">
        <v>1.1818181818181819</v>
      </c>
      <c r="AA187">
        <v>-0.91753076605711026</v>
      </c>
      <c r="AB187">
        <v>-0.42874812869681683</v>
      </c>
      <c r="AC187">
        <v>-0.7376697042492063</v>
      </c>
      <c r="AD187">
        <v>-0.63406453943154228</v>
      </c>
      <c r="AE187">
        <v>-0.58528424456888384</v>
      </c>
      <c r="AF187">
        <v>-1.1277084716364882</v>
      </c>
      <c r="AG187">
        <v>-1.0043343634093649</v>
      </c>
      <c r="AH187">
        <v>0.3029132622400646</v>
      </c>
      <c r="AI187">
        <v>0.75356459355127992</v>
      </c>
    </row>
    <row r="188" spans="1:35" hidden="1" x14ac:dyDescent="0.3">
      <c r="A188">
        <v>16</v>
      </c>
      <c r="B188">
        <v>187</v>
      </c>
      <c r="C188" s="26">
        <v>63</v>
      </c>
      <c r="D188" s="26">
        <v>57</v>
      </c>
      <c r="E188" s="26">
        <v>83</v>
      </c>
      <c r="F188">
        <v>-0.59902369615768059</v>
      </c>
      <c r="G188">
        <v>-0.28783260716769277</v>
      </c>
      <c r="H188">
        <v>-0.31119108898998782</v>
      </c>
      <c r="I188" t="s">
        <v>269</v>
      </c>
      <c r="J188" t="s">
        <v>419</v>
      </c>
      <c r="K188" t="s">
        <v>76</v>
      </c>
      <c r="L188" t="s">
        <v>275</v>
      </c>
      <c r="M188" s="27">
        <v>28.3</v>
      </c>
      <c r="N188" s="28">
        <v>9</v>
      </c>
      <c r="O188">
        <v>21.038888888888888</v>
      </c>
      <c r="P188">
        <v>8.3333333333333339</v>
      </c>
      <c r="Q188">
        <v>0.1111111111111111</v>
      </c>
      <c r="R188">
        <v>8.8888888888888893</v>
      </c>
      <c r="S188">
        <v>2.1111111111111112</v>
      </c>
      <c r="T188">
        <v>0.55555555555555558</v>
      </c>
      <c r="U188">
        <v>0.44444444444444442</v>
      </c>
      <c r="V188">
        <v>0.62068965517241381</v>
      </c>
      <c r="W188">
        <v>6.4444444444444446</v>
      </c>
      <c r="X188">
        <v>0.33333333333333331</v>
      </c>
      <c r="Y188">
        <v>0.66666666666666663</v>
      </c>
      <c r="Z188">
        <v>1.5555555555555556</v>
      </c>
      <c r="AA188">
        <v>-1.1868309962068979</v>
      </c>
      <c r="AB188">
        <v>-1.3682209288654932</v>
      </c>
      <c r="AC188">
        <v>1.0434562586346583</v>
      </c>
      <c r="AD188">
        <v>-0.50246802915975974</v>
      </c>
      <c r="AE188">
        <v>-0.95950613696815512</v>
      </c>
      <c r="AF188">
        <v>-0.43796108441198262</v>
      </c>
      <c r="AG188">
        <v>1.2144358858447197</v>
      </c>
      <c r="AH188">
        <v>-0.78163495612613376</v>
      </c>
      <c r="AI188">
        <v>0.38823652274980908</v>
      </c>
    </row>
    <row r="189" spans="1:35" hidden="1" x14ac:dyDescent="0.3">
      <c r="A189">
        <v>16</v>
      </c>
      <c r="B189">
        <v>188</v>
      </c>
      <c r="C189" s="26">
        <v>131.1</v>
      </c>
      <c r="D189" s="26">
        <v>136</v>
      </c>
      <c r="E189" s="26">
        <v>18</v>
      </c>
      <c r="F189">
        <v>-0.60081996091807099</v>
      </c>
      <c r="G189">
        <v>-0.47606464417438865</v>
      </c>
      <c r="H189">
        <v>-0.12475531674368234</v>
      </c>
      <c r="I189" t="s">
        <v>267</v>
      </c>
      <c r="J189" t="s">
        <v>268</v>
      </c>
      <c r="K189" t="s">
        <v>37</v>
      </c>
      <c r="L189" t="s">
        <v>275</v>
      </c>
      <c r="M189" s="27">
        <v>22</v>
      </c>
      <c r="N189" s="28">
        <v>3</v>
      </c>
      <c r="O189">
        <v>28.8</v>
      </c>
      <c r="P189">
        <v>9</v>
      </c>
      <c r="Q189">
        <v>1</v>
      </c>
      <c r="R189">
        <v>4</v>
      </c>
      <c r="S189">
        <v>2</v>
      </c>
      <c r="T189">
        <v>0</v>
      </c>
      <c r="U189">
        <v>0.66666666666666663</v>
      </c>
      <c r="V189">
        <v>0.47368421052631576</v>
      </c>
      <c r="W189">
        <v>6.333333333333333</v>
      </c>
      <c r="X189">
        <v>1</v>
      </c>
      <c r="Y189">
        <v>2</v>
      </c>
      <c r="Z189">
        <v>2</v>
      </c>
      <c r="AA189">
        <v>-1.0791109041469829</v>
      </c>
      <c r="AB189">
        <v>-0.51591570809391052</v>
      </c>
      <c r="AC189">
        <v>-0.70515422013976459</v>
      </c>
      <c r="AD189">
        <v>-0.55238394684905656</v>
      </c>
      <c r="AE189">
        <v>-2.1702240241422683</v>
      </c>
      <c r="AF189">
        <v>-9.3087390799729816E-2</v>
      </c>
      <c r="AG189">
        <v>-3.2634401588357557E-2</v>
      </c>
      <c r="AH189">
        <v>0.9101364677452155</v>
      </c>
      <c r="AI189">
        <v>-4.6207669554642838E-2</v>
      </c>
    </row>
    <row r="190" spans="1:35" hidden="1" x14ac:dyDescent="0.3">
      <c r="A190">
        <v>16</v>
      </c>
      <c r="B190">
        <v>189</v>
      </c>
      <c r="C190" s="26">
        <v>88.8</v>
      </c>
      <c r="D190" s="26">
        <v>89</v>
      </c>
      <c r="E190" s="26">
        <v>85</v>
      </c>
      <c r="F190">
        <v>-0.60183881982442855</v>
      </c>
      <c r="G190">
        <v>-0.49000638861017037</v>
      </c>
      <c r="H190">
        <v>-0.11183243121425818</v>
      </c>
      <c r="I190" t="s">
        <v>390</v>
      </c>
      <c r="J190" t="s">
        <v>32</v>
      </c>
      <c r="K190" t="s">
        <v>42</v>
      </c>
      <c r="L190" t="s">
        <v>275</v>
      </c>
      <c r="M190" s="27">
        <v>24.3</v>
      </c>
      <c r="N190" s="28">
        <v>9</v>
      </c>
      <c r="O190">
        <v>23.642592592592592</v>
      </c>
      <c r="P190">
        <v>14</v>
      </c>
      <c r="Q190">
        <v>2</v>
      </c>
      <c r="R190">
        <v>4.333333333333333</v>
      </c>
      <c r="S190">
        <v>0.66666666666666663</v>
      </c>
      <c r="T190">
        <v>0.1111111111111111</v>
      </c>
      <c r="U190">
        <v>0.22222222222222221</v>
      </c>
      <c r="V190">
        <v>0.45192307692307693</v>
      </c>
      <c r="W190">
        <v>11.555555555555555</v>
      </c>
      <c r="X190">
        <v>0.82352941176470584</v>
      </c>
      <c r="Y190">
        <v>1.8888888888888888</v>
      </c>
      <c r="Z190">
        <v>1.7777777777777777</v>
      </c>
      <c r="AA190">
        <v>-0.27121021369762005</v>
      </c>
      <c r="AB190">
        <v>0.4429276652741202</v>
      </c>
      <c r="AC190">
        <v>-0.58593077840514496</v>
      </c>
      <c r="AD190">
        <v>-1.1513749591206182</v>
      </c>
      <c r="AE190">
        <v>-1.9280804467074457</v>
      </c>
      <c r="AF190">
        <v>-0.7828347780242354</v>
      </c>
      <c r="AG190">
        <v>-0.36820018531811721</v>
      </c>
      <c r="AH190">
        <v>6.3631771909943777E-2</v>
      </c>
      <c r="AI190">
        <v>0.17101442659758323</v>
      </c>
    </row>
    <row r="191" spans="1:35" hidden="1" x14ac:dyDescent="0.3">
      <c r="A191">
        <v>16</v>
      </c>
      <c r="B191">
        <v>190</v>
      </c>
      <c r="C191" s="26">
        <v>110.3</v>
      </c>
      <c r="D191" s="26">
        <v>96</v>
      </c>
      <c r="E191" s="26">
        <v>36</v>
      </c>
      <c r="F191">
        <v>-0.6033697144676563</v>
      </c>
      <c r="G191">
        <v>-0.5430680904304771</v>
      </c>
      <c r="H191">
        <v>-6.0301624037179202E-2</v>
      </c>
      <c r="I191" t="s">
        <v>420</v>
      </c>
      <c r="J191" t="s">
        <v>32</v>
      </c>
      <c r="K191" t="s">
        <v>100</v>
      </c>
      <c r="L191" t="s">
        <v>274</v>
      </c>
      <c r="M191" s="27">
        <v>30.9</v>
      </c>
      <c r="N191" s="28">
        <v>2</v>
      </c>
      <c r="O191">
        <v>20.166666666666664</v>
      </c>
      <c r="P191">
        <v>1.5</v>
      </c>
      <c r="Q191">
        <v>0.5</v>
      </c>
      <c r="R191">
        <v>6.5</v>
      </c>
      <c r="S191">
        <v>4</v>
      </c>
      <c r="T191">
        <v>0.5</v>
      </c>
      <c r="U191">
        <v>0.5</v>
      </c>
      <c r="V191">
        <v>0.25</v>
      </c>
      <c r="W191">
        <v>2</v>
      </c>
      <c r="X191">
        <v>0</v>
      </c>
      <c r="Y191">
        <v>0</v>
      </c>
      <c r="Z191">
        <v>2</v>
      </c>
      <c r="AA191">
        <v>-2.290961939821027</v>
      </c>
      <c r="AB191">
        <v>-0.99533739477792582</v>
      </c>
      <c r="AC191">
        <v>0.1890215928698834</v>
      </c>
      <c r="AD191">
        <v>0.34610257155828583</v>
      </c>
      <c r="AE191">
        <v>-1.0805779256855663</v>
      </c>
      <c r="AF191">
        <v>-0.35174266100891938</v>
      </c>
      <c r="AG191">
        <v>-0.61781714304605762</v>
      </c>
      <c r="AH191">
        <v>-4.0092244408324193E-2</v>
      </c>
      <c r="AI191">
        <v>-4.6207669554642838E-2</v>
      </c>
    </row>
    <row r="192" spans="1:35" x14ac:dyDescent="0.3">
      <c r="A192">
        <v>16</v>
      </c>
      <c r="B192">
        <v>191</v>
      </c>
      <c r="C192" s="26">
        <v>73.7</v>
      </c>
      <c r="D192" s="26">
        <v>73</v>
      </c>
      <c r="E192" s="26">
        <v>83</v>
      </c>
      <c r="F192">
        <v>-0.60351439971492604</v>
      </c>
      <c r="G192">
        <v>-0.60143728777917049</v>
      </c>
      <c r="H192">
        <v>-2.077111935755549E-3</v>
      </c>
      <c r="I192" t="s">
        <v>421</v>
      </c>
      <c r="J192" t="s">
        <v>422</v>
      </c>
      <c r="K192" t="s">
        <v>124</v>
      </c>
      <c r="L192" t="s">
        <v>275</v>
      </c>
      <c r="M192" s="27">
        <v>20.7</v>
      </c>
      <c r="N192" s="28">
        <v>1</v>
      </c>
      <c r="O192">
        <v>27.7</v>
      </c>
      <c r="P192">
        <v>14</v>
      </c>
      <c r="Q192">
        <v>0</v>
      </c>
      <c r="R192">
        <v>10</v>
      </c>
      <c r="S192">
        <v>0</v>
      </c>
      <c r="T192">
        <v>1</v>
      </c>
      <c r="U192">
        <v>1</v>
      </c>
      <c r="V192">
        <v>0.375</v>
      </c>
      <c r="W192">
        <v>16</v>
      </c>
      <c r="X192">
        <v>0.5</v>
      </c>
      <c r="Y192">
        <v>4</v>
      </c>
      <c r="Z192">
        <v>1</v>
      </c>
      <c r="AA192">
        <v>-0.27121021369762005</v>
      </c>
      <c r="AB192">
        <v>-1.4747590814619411</v>
      </c>
      <c r="AC192">
        <v>1.4408677310833906</v>
      </c>
      <c r="AD192">
        <v>-1.4508704652563991</v>
      </c>
      <c r="AE192">
        <v>9.0681727711352921E-3</v>
      </c>
      <c r="AF192">
        <v>0.42422314961864949</v>
      </c>
      <c r="AG192">
        <v>-2.1196265551384261</v>
      </c>
      <c r="AH192">
        <v>-2.9019200910616973</v>
      </c>
      <c r="AI192">
        <v>0.93129176313037398</v>
      </c>
    </row>
    <row r="193" spans="1:35" hidden="1" x14ac:dyDescent="0.3">
      <c r="A193">
        <v>16</v>
      </c>
      <c r="B193">
        <v>192</v>
      </c>
      <c r="C193" s="26">
        <v>0</v>
      </c>
      <c r="D193" s="26">
        <v>277</v>
      </c>
      <c r="E193" s="26">
        <v>3</v>
      </c>
      <c r="F193">
        <v>-0.61490916848936095</v>
      </c>
      <c r="G193">
        <v>-0.44911902676237503</v>
      </c>
      <c r="H193">
        <v>-0.16579014172698592</v>
      </c>
      <c r="I193" t="s">
        <v>393</v>
      </c>
      <c r="J193" t="s">
        <v>32</v>
      </c>
      <c r="K193" t="s">
        <v>78</v>
      </c>
      <c r="L193" t="s">
        <v>274</v>
      </c>
      <c r="M193" s="27">
        <v>30.6</v>
      </c>
      <c r="N193" s="28">
        <v>13</v>
      </c>
      <c r="O193">
        <v>25.523076923076925</v>
      </c>
      <c r="P193">
        <v>6.5384615384615383</v>
      </c>
      <c r="Q193">
        <v>1.2307692307692308</v>
      </c>
      <c r="R193">
        <v>4</v>
      </c>
      <c r="S193">
        <v>1.4615384615384615</v>
      </c>
      <c r="T193">
        <v>0.61538461538461542</v>
      </c>
      <c r="U193">
        <v>0.69230769230769229</v>
      </c>
      <c r="V193">
        <v>0.34883720930232559</v>
      </c>
      <c r="W193">
        <v>6.615384615384615</v>
      </c>
      <c r="X193">
        <v>0.75</v>
      </c>
      <c r="Y193">
        <v>0.92307692307692313</v>
      </c>
      <c r="Z193">
        <v>0.53846153846153844</v>
      </c>
      <c r="AA193">
        <v>-1.4768466286758999</v>
      </c>
      <c r="AB193">
        <v>-0.29464416039359564</v>
      </c>
      <c r="AC193">
        <v>-0.70515422013976459</v>
      </c>
      <c r="AD193">
        <v>-0.79428416334334107</v>
      </c>
      <c r="AE193">
        <v>-0.82912113373401986</v>
      </c>
      <c r="AF193">
        <v>-5.3294272306008313E-2</v>
      </c>
      <c r="AG193">
        <v>-1.1201524088823844</v>
      </c>
      <c r="AH193">
        <v>-0.15101960083289678</v>
      </c>
      <c r="AI193">
        <v>1.3824453474465355</v>
      </c>
    </row>
    <row r="194" spans="1:35" hidden="1" x14ac:dyDescent="0.3">
      <c r="A194">
        <v>17</v>
      </c>
      <c r="B194">
        <v>193</v>
      </c>
      <c r="C194" s="26">
        <v>0</v>
      </c>
      <c r="D194" s="26">
        <v>245</v>
      </c>
      <c r="E194" s="26">
        <v>4</v>
      </c>
      <c r="F194">
        <v>-0.62180297203318013</v>
      </c>
      <c r="G194">
        <v>-0.3372138251810724</v>
      </c>
      <c r="H194">
        <v>-0.28458914685210773</v>
      </c>
      <c r="I194" t="s">
        <v>395</v>
      </c>
      <c r="J194" t="s">
        <v>396</v>
      </c>
      <c r="K194" t="s">
        <v>56</v>
      </c>
      <c r="L194" t="s">
        <v>274</v>
      </c>
      <c r="M194" s="27">
        <v>28.1</v>
      </c>
      <c r="N194" s="28">
        <v>13</v>
      </c>
      <c r="O194">
        <v>27.085897435897436</v>
      </c>
      <c r="P194">
        <v>9.2307692307692299</v>
      </c>
      <c r="Q194">
        <v>2.3076923076923075</v>
      </c>
      <c r="R194">
        <v>1.4615384615384615</v>
      </c>
      <c r="S194">
        <v>1.7692307692307692</v>
      </c>
      <c r="T194">
        <v>0.53846153846153844</v>
      </c>
      <c r="U194">
        <v>0.15384615384615385</v>
      </c>
      <c r="V194">
        <v>0.46236559139784944</v>
      </c>
      <c r="W194">
        <v>7.1538461538461542</v>
      </c>
      <c r="X194">
        <v>1</v>
      </c>
      <c r="Y194">
        <v>0.30769230769230771</v>
      </c>
      <c r="Z194">
        <v>0.46153846153846156</v>
      </c>
      <c r="AA194">
        <v>-1.0418231799723969</v>
      </c>
      <c r="AB194">
        <v>0.7379563955412064</v>
      </c>
      <c r="AC194">
        <v>-1.6130865841187918</v>
      </c>
      <c r="AD194">
        <v>-0.65605546820374994</v>
      </c>
      <c r="AE194">
        <v>-0.99675899503505094</v>
      </c>
      <c r="AF194">
        <v>-0.88894976067415932</v>
      </c>
      <c r="AG194">
        <v>-0.13994123389662014</v>
      </c>
      <c r="AH194">
        <v>0.10609678823068193</v>
      </c>
      <c r="AI194">
        <v>1.4576376114992293</v>
      </c>
    </row>
    <row r="195" spans="1:35" hidden="1" x14ac:dyDescent="0.3">
      <c r="A195">
        <v>17</v>
      </c>
      <c r="B195">
        <v>194</v>
      </c>
      <c r="C195" s="26">
        <v>0</v>
      </c>
      <c r="D195" s="26">
        <v>416</v>
      </c>
      <c r="E195" s="26">
        <v>1</v>
      </c>
      <c r="F195">
        <v>-0.62279001197054484</v>
      </c>
      <c r="G195">
        <v>-0.44285020617045551</v>
      </c>
      <c r="H195">
        <v>-0.17993980580008934</v>
      </c>
      <c r="I195" t="s">
        <v>423</v>
      </c>
      <c r="J195" t="s">
        <v>32</v>
      </c>
      <c r="K195" t="s">
        <v>74</v>
      </c>
      <c r="L195" t="s">
        <v>274</v>
      </c>
      <c r="M195" s="27">
        <v>22.8</v>
      </c>
      <c r="N195" s="28">
        <v>9</v>
      </c>
      <c r="O195">
        <v>16.175925925925927</v>
      </c>
      <c r="P195">
        <v>6.5555555555555554</v>
      </c>
      <c r="Q195">
        <v>1.2222222222222223</v>
      </c>
      <c r="R195">
        <v>3.2222222222222223</v>
      </c>
      <c r="S195">
        <v>1.1111111111111112</v>
      </c>
      <c r="T195">
        <v>1.2222222222222223</v>
      </c>
      <c r="U195">
        <v>0.22222222222222221</v>
      </c>
      <c r="V195">
        <v>0.43396226415094341</v>
      </c>
      <c r="W195">
        <v>5.8888888888888893</v>
      </c>
      <c r="X195">
        <v>0.5</v>
      </c>
      <c r="Y195">
        <v>0.44444444444444442</v>
      </c>
      <c r="Z195">
        <v>1.2222222222222223</v>
      </c>
      <c r="AA195">
        <v>-1.474084575033338</v>
      </c>
      <c r="AB195">
        <v>-0.30283940290101469</v>
      </c>
      <c r="AC195">
        <v>-0.98334225085387728</v>
      </c>
      <c r="AD195">
        <v>-0.951711288363431</v>
      </c>
      <c r="AE195">
        <v>0.49335532764078072</v>
      </c>
      <c r="AF195">
        <v>-0.7828347780242354</v>
      </c>
      <c r="AG195">
        <v>-0.34019143871843277</v>
      </c>
      <c r="AH195">
        <v>-0.35807311625869898</v>
      </c>
      <c r="AI195">
        <v>0.71406966697814789</v>
      </c>
    </row>
    <row r="196" spans="1:35" hidden="1" x14ac:dyDescent="0.3">
      <c r="A196">
        <v>17</v>
      </c>
      <c r="B196">
        <v>195</v>
      </c>
      <c r="C196" s="26">
        <v>88.2</v>
      </c>
      <c r="D196" s="26">
        <v>87</v>
      </c>
      <c r="E196" s="26">
        <v>82</v>
      </c>
      <c r="F196">
        <v>-0.63009301104550464</v>
      </c>
      <c r="G196">
        <v>-0.29170546217013493</v>
      </c>
      <c r="H196">
        <v>-0.3383875488753697</v>
      </c>
      <c r="I196" t="s">
        <v>394</v>
      </c>
      <c r="J196" t="s">
        <v>32</v>
      </c>
      <c r="K196" t="s">
        <v>48</v>
      </c>
      <c r="L196" t="s">
        <v>45</v>
      </c>
      <c r="M196" s="27">
        <v>21.6</v>
      </c>
      <c r="N196" s="28">
        <v>12</v>
      </c>
      <c r="O196">
        <v>25.554166666666664</v>
      </c>
      <c r="P196">
        <v>9.4166666666666661</v>
      </c>
      <c r="Q196">
        <v>0</v>
      </c>
      <c r="R196">
        <v>8.5833333333333339</v>
      </c>
      <c r="S196">
        <v>0.91666666666666663</v>
      </c>
      <c r="T196">
        <v>0.5</v>
      </c>
      <c r="U196">
        <v>1.5833333333333333</v>
      </c>
      <c r="V196">
        <v>0.6470588235294118</v>
      </c>
      <c r="W196">
        <v>5.666666666666667</v>
      </c>
      <c r="X196">
        <v>0.56818181818181823</v>
      </c>
      <c r="Y196">
        <v>3.6666666666666665</v>
      </c>
      <c r="Z196">
        <v>1.4166666666666667</v>
      </c>
      <c r="AA196">
        <v>-1.011785846609536</v>
      </c>
      <c r="AB196">
        <v>-1.4747590814619411</v>
      </c>
      <c r="AC196">
        <v>0.93416810371125703</v>
      </c>
      <c r="AD196">
        <v>-1.0390641443197004</v>
      </c>
      <c r="AE196">
        <v>-1.0805779256855663</v>
      </c>
      <c r="AF196">
        <v>1.329516595350813</v>
      </c>
      <c r="AG196">
        <v>1.2613015849423679</v>
      </c>
      <c r="AH196">
        <v>-2.068148778303859</v>
      </c>
      <c r="AI196">
        <v>0.52400033284495029</v>
      </c>
    </row>
    <row r="197" spans="1:35" hidden="1" x14ac:dyDescent="0.3">
      <c r="A197">
        <v>17</v>
      </c>
      <c r="B197">
        <v>196</v>
      </c>
      <c r="C197" s="26">
        <v>145.30000000000001</v>
      </c>
      <c r="D197" s="26">
        <v>142</v>
      </c>
      <c r="E197" s="26">
        <v>27</v>
      </c>
      <c r="F197">
        <v>-0.63019656639464527</v>
      </c>
      <c r="G197">
        <v>-0.47231642675568902</v>
      </c>
      <c r="H197">
        <v>-0.15788013963895625</v>
      </c>
      <c r="I197" t="s">
        <v>388</v>
      </c>
      <c r="J197" t="s">
        <v>32</v>
      </c>
      <c r="K197" t="s">
        <v>81</v>
      </c>
      <c r="L197" t="s">
        <v>274</v>
      </c>
      <c r="M197" s="27">
        <v>32</v>
      </c>
      <c r="N197" s="28">
        <v>13</v>
      </c>
      <c r="O197">
        <v>25.329487179487177</v>
      </c>
      <c r="P197">
        <v>9.8461538461538467</v>
      </c>
      <c r="Q197">
        <v>0.84615384615384615</v>
      </c>
      <c r="R197">
        <v>2.0769230769230771</v>
      </c>
      <c r="S197">
        <v>4.384615384615385</v>
      </c>
      <c r="T197">
        <v>0.46153846153846156</v>
      </c>
      <c r="U197">
        <v>0</v>
      </c>
      <c r="V197">
        <v>0.41592920353982299</v>
      </c>
      <c r="W197">
        <v>8.6923076923076916</v>
      </c>
      <c r="X197">
        <v>0.88461538461538458</v>
      </c>
      <c r="Y197">
        <v>2</v>
      </c>
      <c r="Z197">
        <v>1.0769230769230769</v>
      </c>
      <c r="AA197">
        <v>-0.9423892488401675</v>
      </c>
      <c r="AB197">
        <v>-0.66343007322745362</v>
      </c>
      <c r="AC197">
        <v>-1.3929817686087247</v>
      </c>
      <c r="AD197">
        <v>0.51888844048277494</v>
      </c>
      <c r="AE197">
        <v>-1.1643968563360818</v>
      </c>
      <c r="AF197">
        <v>-1.1277084716364882</v>
      </c>
      <c r="AG197">
        <v>-0.69557137511636513</v>
      </c>
      <c r="AH197">
        <v>0.36064201340362473</v>
      </c>
      <c r="AI197">
        <v>0.85609949907768046</v>
      </c>
    </row>
    <row r="198" spans="1:35" hidden="1" x14ac:dyDescent="0.3">
      <c r="A198">
        <v>17</v>
      </c>
      <c r="B198">
        <v>197</v>
      </c>
      <c r="C198" s="26">
        <v>137.30000000000001</v>
      </c>
      <c r="D198" s="26">
        <v>243</v>
      </c>
      <c r="E198" s="26">
        <v>4</v>
      </c>
      <c r="F198">
        <v>-0.63186381520514456</v>
      </c>
      <c r="G198">
        <v>-0.38495232595793166</v>
      </c>
      <c r="H198">
        <v>-0.2469114892472129</v>
      </c>
      <c r="I198" t="s">
        <v>424</v>
      </c>
      <c r="J198" t="s">
        <v>425</v>
      </c>
      <c r="K198" t="s">
        <v>42</v>
      </c>
      <c r="L198" t="s">
        <v>274</v>
      </c>
      <c r="M198" s="27">
        <v>29</v>
      </c>
      <c r="N198" s="28">
        <v>10</v>
      </c>
      <c r="O198">
        <v>27.441666666666663</v>
      </c>
      <c r="P198">
        <v>9.6</v>
      </c>
      <c r="Q198">
        <v>0.8</v>
      </c>
      <c r="R198">
        <v>3.2</v>
      </c>
      <c r="S198">
        <v>1.8</v>
      </c>
      <c r="T198">
        <v>1</v>
      </c>
      <c r="U198">
        <v>0.1</v>
      </c>
      <c r="V198">
        <v>0.48809523809523808</v>
      </c>
      <c r="W198">
        <v>8.4</v>
      </c>
      <c r="X198">
        <v>0.75</v>
      </c>
      <c r="Y198">
        <v>0.8</v>
      </c>
      <c r="Z198">
        <v>1.1000000000000001</v>
      </c>
      <c r="AA198">
        <v>-0.98216282129305943</v>
      </c>
      <c r="AB198">
        <v>-0.70768438276751655</v>
      </c>
      <c r="AC198">
        <v>-0.99129048030285194</v>
      </c>
      <c r="AD198">
        <v>-0.64223259868979077</v>
      </c>
      <c r="AE198">
        <v>9.0681727711352921E-3</v>
      </c>
      <c r="AF198">
        <v>-0.97251530951097453</v>
      </c>
      <c r="AG198">
        <v>0.12493395295275561</v>
      </c>
      <c r="AH198">
        <v>-0.13622928664295381</v>
      </c>
      <c r="AI198">
        <v>0.83354181986187226</v>
      </c>
    </row>
    <row r="199" spans="1:35" hidden="1" x14ac:dyDescent="0.3">
      <c r="A199">
        <v>17</v>
      </c>
      <c r="B199">
        <v>198</v>
      </c>
      <c r="C199" s="26">
        <v>129.5</v>
      </c>
      <c r="D199" s="26">
        <v>217</v>
      </c>
      <c r="E199" s="26">
        <v>57</v>
      </c>
      <c r="F199">
        <v>-0.63324234810948643</v>
      </c>
      <c r="G199">
        <v>-0.25641794431519521</v>
      </c>
      <c r="H199">
        <v>-0.37682440379429122</v>
      </c>
      <c r="I199" t="s">
        <v>426</v>
      </c>
      <c r="J199" t="s">
        <v>32</v>
      </c>
      <c r="K199" t="s">
        <v>42</v>
      </c>
      <c r="L199" t="s">
        <v>45</v>
      </c>
      <c r="M199" s="27">
        <v>33.9</v>
      </c>
      <c r="N199" s="28">
        <v>13</v>
      </c>
      <c r="O199">
        <v>20.78717948717949</v>
      </c>
      <c r="P199">
        <v>7</v>
      </c>
      <c r="Q199">
        <v>0</v>
      </c>
      <c r="R199">
        <v>7.6923076923076925</v>
      </c>
      <c r="S199">
        <v>1.0769230769230769</v>
      </c>
      <c r="T199">
        <v>0.38461538461538464</v>
      </c>
      <c r="U199">
        <v>1.6153846153846154</v>
      </c>
      <c r="V199">
        <v>0.76</v>
      </c>
      <c r="W199">
        <v>3.8461538461538463</v>
      </c>
      <c r="X199">
        <v>0.55555555555555558</v>
      </c>
      <c r="Y199">
        <v>2.0769230769230771</v>
      </c>
      <c r="Z199">
        <v>1.2307692307692308</v>
      </c>
      <c r="AA199">
        <v>-1.402271180326728</v>
      </c>
      <c r="AB199">
        <v>-1.4747590814619411</v>
      </c>
      <c r="AC199">
        <v>0.61547467292063873</v>
      </c>
      <c r="AD199">
        <v>-0.96707003226783006</v>
      </c>
      <c r="AE199">
        <v>-1.3320347176371128</v>
      </c>
      <c r="AF199">
        <v>1.379257993467965</v>
      </c>
      <c r="AG199">
        <v>1.4192199669573549</v>
      </c>
      <c r="AH199">
        <v>-1.2512940914613961</v>
      </c>
      <c r="AI199">
        <v>0.70571497097229308</v>
      </c>
    </row>
    <row r="200" spans="1:35" hidden="1" x14ac:dyDescent="0.3">
      <c r="A200">
        <v>17</v>
      </c>
      <c r="B200">
        <v>199</v>
      </c>
      <c r="C200" s="26">
        <v>141</v>
      </c>
      <c r="D200" s="26">
        <v>165</v>
      </c>
      <c r="E200" s="26">
        <v>22</v>
      </c>
      <c r="F200">
        <v>-0.63540899441461374</v>
      </c>
      <c r="G200">
        <v>-0.58752738670346216</v>
      </c>
      <c r="H200">
        <v>-4.7881607711151575E-2</v>
      </c>
      <c r="I200" t="s">
        <v>265</v>
      </c>
      <c r="J200" t="s">
        <v>32</v>
      </c>
      <c r="K200" t="s">
        <v>52</v>
      </c>
      <c r="L200" t="s">
        <v>275</v>
      </c>
      <c r="M200" s="27">
        <v>22</v>
      </c>
      <c r="N200" s="28">
        <v>13</v>
      </c>
      <c r="O200">
        <v>30.138461538461538</v>
      </c>
      <c r="P200">
        <v>9.9230769230769234</v>
      </c>
      <c r="Q200">
        <v>1.3076923076923077</v>
      </c>
      <c r="R200">
        <v>4</v>
      </c>
      <c r="S200">
        <v>1.4615384615384615</v>
      </c>
      <c r="T200">
        <v>0.84615384615384615</v>
      </c>
      <c r="U200">
        <v>0.23076923076923078</v>
      </c>
      <c r="V200">
        <v>0.37301587301587302</v>
      </c>
      <c r="W200">
        <v>9.6923076923076916</v>
      </c>
      <c r="X200">
        <v>0.66666666666666663</v>
      </c>
      <c r="Y200">
        <v>2.0769230769230771</v>
      </c>
      <c r="Z200">
        <v>1.4615384615384615</v>
      </c>
      <c r="AA200">
        <v>-0.92996000744863894</v>
      </c>
      <c r="AB200">
        <v>-0.22088697782682409</v>
      </c>
      <c r="AC200">
        <v>-0.70515422013976459</v>
      </c>
      <c r="AD200">
        <v>-0.79428416334334107</v>
      </c>
      <c r="AE200">
        <v>-0.32620754983092681</v>
      </c>
      <c r="AF200">
        <v>-0.76957040519299491</v>
      </c>
      <c r="AG200">
        <v>-1.3200216982430761</v>
      </c>
      <c r="AH200">
        <v>-0.70179963711980531</v>
      </c>
      <c r="AI200">
        <v>0.48013817881421245</v>
      </c>
    </row>
    <row r="201" spans="1:35" hidden="1" x14ac:dyDescent="0.3">
      <c r="A201">
        <v>17</v>
      </c>
      <c r="B201">
        <v>200</v>
      </c>
      <c r="C201" s="26">
        <v>0</v>
      </c>
      <c r="D201" s="26">
        <v>424</v>
      </c>
      <c r="E201" s="26">
        <v>2</v>
      </c>
      <c r="F201">
        <v>-0.64842774185804175</v>
      </c>
      <c r="G201">
        <v>-0.40483409258202557</v>
      </c>
      <c r="H201">
        <v>-0.24359364927601618</v>
      </c>
      <c r="I201" t="s">
        <v>286</v>
      </c>
      <c r="J201" t="s">
        <v>287</v>
      </c>
      <c r="K201" t="s">
        <v>98</v>
      </c>
      <c r="L201" t="s">
        <v>274</v>
      </c>
      <c r="M201" s="27">
        <v>21.3</v>
      </c>
      <c r="N201" s="28">
        <v>11</v>
      </c>
      <c r="O201">
        <v>21.974242424242423</v>
      </c>
      <c r="P201">
        <v>8.8181818181818183</v>
      </c>
      <c r="Q201">
        <v>0.18181818181818182</v>
      </c>
      <c r="R201">
        <v>4</v>
      </c>
      <c r="S201">
        <v>0.81818181818181823</v>
      </c>
      <c r="T201">
        <v>1.4545454545454546</v>
      </c>
      <c r="U201">
        <v>0.36363636363636365</v>
      </c>
      <c r="V201">
        <v>0.5</v>
      </c>
      <c r="W201">
        <v>7.6363636363636367</v>
      </c>
      <c r="X201">
        <v>0.61111111111111116</v>
      </c>
      <c r="Y201">
        <v>1.6363636363636365</v>
      </c>
      <c r="Z201">
        <v>1.2727272727272727</v>
      </c>
      <c r="AA201">
        <v>-1.1084891110724142</v>
      </c>
      <c r="AB201">
        <v>-1.3004239226677536</v>
      </c>
      <c r="AC201">
        <v>-0.70515422013976459</v>
      </c>
      <c r="AD201">
        <v>-1.0833077986352133</v>
      </c>
      <c r="AE201">
        <v>0.99965553500450055</v>
      </c>
      <c r="AF201">
        <v>-0.56336970027098354</v>
      </c>
      <c r="AG201">
        <v>0.23078635100632885</v>
      </c>
      <c r="AH201">
        <v>-0.77790497522466329</v>
      </c>
      <c r="AI201">
        <v>0.6647010087617331</v>
      </c>
    </row>
    <row r="202" spans="1:35" hidden="1" x14ac:dyDescent="0.3">
      <c r="A202">
        <v>17</v>
      </c>
      <c r="B202">
        <v>201</v>
      </c>
      <c r="C202" s="26">
        <v>139.19999999999999</v>
      </c>
      <c r="D202" s="26">
        <v>157</v>
      </c>
      <c r="E202" s="26">
        <v>13</v>
      </c>
      <c r="F202">
        <v>-0.65350707969336974</v>
      </c>
      <c r="G202">
        <v>-0.25540160927571764</v>
      </c>
      <c r="H202">
        <v>-0.3981054704176521</v>
      </c>
      <c r="I202" t="s">
        <v>257</v>
      </c>
      <c r="J202" t="s">
        <v>32</v>
      </c>
      <c r="K202" t="s">
        <v>50</v>
      </c>
      <c r="L202" t="s">
        <v>45</v>
      </c>
      <c r="M202" s="27">
        <v>22.1</v>
      </c>
      <c r="N202" s="28">
        <v>10</v>
      </c>
      <c r="O202">
        <v>14.488333333333333</v>
      </c>
      <c r="P202">
        <v>4.8</v>
      </c>
      <c r="Q202">
        <v>0</v>
      </c>
      <c r="R202">
        <v>4.7</v>
      </c>
      <c r="S202">
        <v>1.8</v>
      </c>
      <c r="T202">
        <v>0.8</v>
      </c>
      <c r="U202">
        <v>1.3</v>
      </c>
      <c r="V202">
        <v>0.77777777777777779</v>
      </c>
      <c r="W202">
        <v>2.7</v>
      </c>
      <c r="X202">
        <v>0.54545454545454541</v>
      </c>
      <c r="Y202">
        <v>1.1000000000000001</v>
      </c>
      <c r="Z202">
        <v>0.7</v>
      </c>
      <c r="AA202">
        <v>-1.7577474841244476</v>
      </c>
      <c r="AB202">
        <v>-1.4747590814619411</v>
      </c>
      <c r="AC202">
        <v>-0.45478499249706311</v>
      </c>
      <c r="AD202">
        <v>-0.64223259868979077</v>
      </c>
      <c r="AE202">
        <v>-0.42679026661154529</v>
      </c>
      <c r="AF202">
        <v>0.88980263599519083</v>
      </c>
      <c r="AG202">
        <v>1.0513934814362507</v>
      </c>
      <c r="AH202">
        <v>-0.70803777046399075</v>
      </c>
      <c r="AI202">
        <v>1.2245415929358792</v>
      </c>
    </row>
    <row r="203" spans="1:35" hidden="1" x14ac:dyDescent="0.3">
      <c r="A203">
        <v>17</v>
      </c>
      <c r="B203">
        <v>202</v>
      </c>
      <c r="C203" s="26">
        <v>103.2</v>
      </c>
      <c r="D203" s="26">
        <v>127</v>
      </c>
      <c r="E203" s="26">
        <v>87</v>
      </c>
      <c r="F203">
        <v>-0.66048688307611314</v>
      </c>
      <c r="G203">
        <v>-0.74543283685025508</v>
      </c>
      <c r="H203">
        <v>8.4945953774141936E-2</v>
      </c>
      <c r="I203" t="s">
        <v>427</v>
      </c>
      <c r="J203" t="s">
        <v>32</v>
      </c>
      <c r="K203" t="s">
        <v>111</v>
      </c>
      <c r="L203" t="s">
        <v>275</v>
      </c>
      <c r="M203" s="27">
        <v>19.399999999999999</v>
      </c>
      <c r="N203" s="28">
        <v>13</v>
      </c>
      <c r="O203">
        <v>34.265384615384612</v>
      </c>
      <c r="P203">
        <v>15.846153846153847</v>
      </c>
      <c r="Q203">
        <v>1.2307692307692308</v>
      </c>
      <c r="R203">
        <v>5.8461538461538458</v>
      </c>
      <c r="S203">
        <v>3.7692307692307692</v>
      </c>
      <c r="T203">
        <v>1.2307692307692308</v>
      </c>
      <c r="U203">
        <v>0.23076923076923078</v>
      </c>
      <c r="V203">
        <v>0.41176470588235292</v>
      </c>
      <c r="W203">
        <v>14.384615384615385</v>
      </c>
      <c r="X203">
        <v>0.48648648648648651</v>
      </c>
      <c r="Y203">
        <v>5.6923076923076925</v>
      </c>
      <c r="Z203">
        <v>2.8461538461538463</v>
      </c>
      <c r="AA203">
        <v>2.7091579699067822E-2</v>
      </c>
      <c r="AB203">
        <v>-0.29464416039359564</v>
      </c>
      <c r="AC203">
        <v>-4.4839773609563129E-2</v>
      </c>
      <c r="AD203">
        <v>0.24243105020359249</v>
      </c>
      <c r="AE203">
        <v>0.51198175667422852</v>
      </c>
      <c r="AF203">
        <v>-0.76957040519299491</v>
      </c>
      <c r="AG203">
        <v>-1.2121647759852308</v>
      </c>
      <c r="AH203">
        <v>-4.2958582289135272</v>
      </c>
      <c r="AI203">
        <v>-0.87332257413427261</v>
      </c>
    </row>
    <row r="204" spans="1:35" hidden="1" x14ac:dyDescent="0.3">
      <c r="A204">
        <v>17</v>
      </c>
      <c r="B204">
        <v>203</v>
      </c>
      <c r="C204" s="26">
        <v>123.1</v>
      </c>
      <c r="D204" s="26">
        <v>145</v>
      </c>
      <c r="E204" s="26">
        <v>36</v>
      </c>
      <c r="F204">
        <v>-0.66221331730332644</v>
      </c>
      <c r="G204">
        <v>-0.29961196794819489</v>
      </c>
      <c r="H204">
        <v>-0.36260134935513155</v>
      </c>
      <c r="I204" t="s">
        <v>389</v>
      </c>
      <c r="J204" t="s">
        <v>32</v>
      </c>
      <c r="K204" t="s">
        <v>42</v>
      </c>
      <c r="L204" t="s">
        <v>45</v>
      </c>
      <c r="M204" s="27">
        <v>31.8</v>
      </c>
      <c r="N204" s="28">
        <v>13</v>
      </c>
      <c r="O204">
        <v>16.160256410256409</v>
      </c>
      <c r="P204">
        <v>6.9230769230769234</v>
      </c>
      <c r="Q204">
        <v>0</v>
      </c>
      <c r="R204">
        <v>6</v>
      </c>
      <c r="S204">
        <v>0.92307692307692313</v>
      </c>
      <c r="T204">
        <v>0.61538461538461542</v>
      </c>
      <c r="U204">
        <v>1.1538461538461537</v>
      </c>
      <c r="V204">
        <v>0.62686567164179108</v>
      </c>
      <c r="W204">
        <v>5.1538461538461542</v>
      </c>
      <c r="X204">
        <v>0.54545454545454541</v>
      </c>
      <c r="Y204">
        <v>0.84615384615384615</v>
      </c>
      <c r="Z204">
        <v>1</v>
      </c>
      <c r="AA204">
        <v>-1.4147004217182566</v>
      </c>
      <c r="AB204">
        <v>-1.4747590814619411</v>
      </c>
      <c r="AC204">
        <v>1.0186430267953798E-2</v>
      </c>
      <c r="AD204">
        <v>-1.0361843798376253</v>
      </c>
      <c r="AE204">
        <v>-0.82912113373401986</v>
      </c>
      <c r="AF204">
        <v>0.66298186058097819</v>
      </c>
      <c r="AG204">
        <v>1.0076937464591571</v>
      </c>
      <c r="AH204">
        <v>-0.5538964952203751</v>
      </c>
      <c r="AI204">
        <v>0.93129176313037398</v>
      </c>
    </row>
    <row r="205" spans="1:35" hidden="1" x14ac:dyDescent="0.3">
      <c r="A205">
        <v>17</v>
      </c>
      <c r="B205">
        <v>204</v>
      </c>
      <c r="C205" s="26">
        <v>143.69999999999999</v>
      </c>
      <c r="D205" s="26">
        <v>153</v>
      </c>
      <c r="E205" s="26">
        <v>13</v>
      </c>
      <c r="F205">
        <v>-0.66380402695801133</v>
      </c>
      <c r="G205">
        <v>-0.53298735058973001</v>
      </c>
      <c r="H205">
        <v>-0.13081667636828131</v>
      </c>
      <c r="I205" t="s">
        <v>428</v>
      </c>
      <c r="J205" t="s">
        <v>429</v>
      </c>
      <c r="K205" t="s">
        <v>35</v>
      </c>
      <c r="L205" t="s">
        <v>274</v>
      </c>
      <c r="M205" s="27">
        <v>22.7</v>
      </c>
      <c r="N205" s="28">
        <v>10</v>
      </c>
      <c r="O205">
        <v>29.416666666666664</v>
      </c>
      <c r="P205">
        <v>9.1</v>
      </c>
      <c r="Q205">
        <v>2.1</v>
      </c>
      <c r="R205">
        <v>1.5</v>
      </c>
      <c r="S205">
        <v>1.7</v>
      </c>
      <c r="T205">
        <v>0.4</v>
      </c>
      <c r="U205">
        <v>0.1</v>
      </c>
      <c r="V205">
        <v>0.38961038961038963</v>
      </c>
      <c r="W205">
        <v>7.7</v>
      </c>
      <c r="X205">
        <v>1</v>
      </c>
      <c r="Y205">
        <v>1</v>
      </c>
      <c r="Z205">
        <v>1.2</v>
      </c>
      <c r="AA205">
        <v>-1.0629528903379957</v>
      </c>
      <c r="AB205">
        <v>0.53881200261092332</v>
      </c>
      <c r="AC205">
        <v>-1.5993300331494127</v>
      </c>
      <c r="AD205">
        <v>-0.68715692461015798</v>
      </c>
      <c r="AE205">
        <v>-1.2985071453769068</v>
      </c>
      <c r="AF205">
        <v>-0.97251530951097453</v>
      </c>
      <c r="AG205">
        <v>-0.88604984319486235</v>
      </c>
      <c r="AH205">
        <v>0.43502211166844573</v>
      </c>
      <c r="AI205">
        <v>0.73579187659337064</v>
      </c>
    </row>
    <row r="206" spans="1:35" hidden="1" x14ac:dyDescent="0.3">
      <c r="A206">
        <v>18</v>
      </c>
      <c r="B206">
        <v>205</v>
      </c>
      <c r="C206" s="26">
        <v>138.6</v>
      </c>
      <c r="D206" s="26">
        <v>224</v>
      </c>
      <c r="E206" s="26">
        <v>7</v>
      </c>
      <c r="F206">
        <v>-0.66383956073432748</v>
      </c>
      <c r="G206">
        <v>-0.40293569178823713</v>
      </c>
      <c r="H206">
        <v>-0.26090386894609036</v>
      </c>
      <c r="I206" t="s">
        <v>402</v>
      </c>
      <c r="J206" t="s">
        <v>32</v>
      </c>
      <c r="K206" t="s">
        <v>78</v>
      </c>
      <c r="L206" t="s">
        <v>45</v>
      </c>
      <c r="M206" s="27">
        <v>20.3</v>
      </c>
      <c r="N206" s="28">
        <v>8</v>
      </c>
      <c r="O206">
        <v>17.370833333333334</v>
      </c>
      <c r="P206">
        <v>6.625</v>
      </c>
      <c r="Q206">
        <v>0.5</v>
      </c>
      <c r="R206">
        <v>4.25</v>
      </c>
      <c r="S206">
        <v>1.25</v>
      </c>
      <c r="T206">
        <v>0</v>
      </c>
      <c r="U206">
        <v>1.75</v>
      </c>
      <c r="V206">
        <v>0.51351351351351349</v>
      </c>
      <c r="W206">
        <v>4.625</v>
      </c>
      <c r="X206">
        <v>0.7857142857142857</v>
      </c>
      <c r="Y206">
        <v>1.75</v>
      </c>
      <c r="Z206">
        <v>1.125</v>
      </c>
      <c r="AA206">
        <v>-1.4628637321104303</v>
      </c>
      <c r="AB206">
        <v>-0.99533739477792582</v>
      </c>
      <c r="AC206">
        <v>-0.61573663883879981</v>
      </c>
      <c r="AD206">
        <v>-0.88931639125180995</v>
      </c>
      <c r="AE206">
        <v>-2.1702240241422683</v>
      </c>
      <c r="AF206">
        <v>1.588171865560003</v>
      </c>
      <c r="AG206">
        <v>0.21135136500141133</v>
      </c>
      <c r="AH206">
        <v>-0.10157060957906186</v>
      </c>
      <c r="AI206">
        <v>0.80910433404474691</v>
      </c>
    </row>
    <row r="207" spans="1:35" x14ac:dyDescent="0.3">
      <c r="A207">
        <v>18</v>
      </c>
      <c r="B207">
        <v>206</v>
      </c>
      <c r="C207" s="26">
        <v>138.6</v>
      </c>
      <c r="D207" s="26">
        <v>326</v>
      </c>
      <c r="E207" s="26">
        <v>13</v>
      </c>
      <c r="F207">
        <v>-0.67020899650943355</v>
      </c>
      <c r="G207">
        <v>-0.54517321061453472</v>
      </c>
      <c r="H207">
        <v>-0.12503578589489883</v>
      </c>
      <c r="I207" t="s">
        <v>430</v>
      </c>
      <c r="J207" t="s">
        <v>32</v>
      </c>
      <c r="K207" t="s">
        <v>72</v>
      </c>
      <c r="L207" t="s">
        <v>275</v>
      </c>
      <c r="M207" s="27">
        <v>26.6</v>
      </c>
      <c r="N207" s="28">
        <v>11</v>
      </c>
      <c r="O207">
        <v>24.677272727272726</v>
      </c>
      <c r="P207">
        <v>10.636363636363637</v>
      </c>
      <c r="Q207">
        <v>0.90909090909090906</v>
      </c>
      <c r="R207">
        <v>6</v>
      </c>
      <c r="S207">
        <v>2.3636363636363638</v>
      </c>
      <c r="T207">
        <v>0.36363636363636365</v>
      </c>
      <c r="U207">
        <v>0.36363636363636365</v>
      </c>
      <c r="V207">
        <v>0.41304347826086957</v>
      </c>
      <c r="W207">
        <v>8.3636363636363633</v>
      </c>
      <c r="X207">
        <v>0.70454545454545459</v>
      </c>
      <c r="Y207">
        <v>4</v>
      </c>
      <c r="Z207">
        <v>1.4545454545454546</v>
      </c>
      <c r="AA207">
        <v>-0.8147070418181005</v>
      </c>
      <c r="AB207">
        <v>-0.60308328749100415</v>
      </c>
      <c r="AC207">
        <v>1.0186430267953798E-2</v>
      </c>
      <c r="AD207">
        <v>-0.38902276168408517</v>
      </c>
      <c r="AE207">
        <v>-1.3777541343555759</v>
      </c>
      <c r="AF207">
        <v>-0.56336970027098354</v>
      </c>
      <c r="AG207">
        <v>-0.70206975914741665</v>
      </c>
      <c r="AH207">
        <v>-0.95371248021423916</v>
      </c>
      <c r="AI207">
        <v>0.48697383918263903</v>
      </c>
    </row>
    <row r="208" spans="1:35" hidden="1" x14ac:dyDescent="0.3">
      <c r="A208">
        <v>18</v>
      </c>
      <c r="B208">
        <v>207</v>
      </c>
      <c r="C208" s="26">
        <v>0</v>
      </c>
      <c r="D208" s="26">
        <v>169</v>
      </c>
      <c r="E208" s="26">
        <v>6</v>
      </c>
      <c r="F208">
        <v>-0.67111543171486976</v>
      </c>
      <c r="G208">
        <v>-0.54577489409058155</v>
      </c>
      <c r="H208">
        <v>-0.12534053762428821</v>
      </c>
      <c r="I208" t="s">
        <v>431</v>
      </c>
      <c r="J208" t="s">
        <v>32</v>
      </c>
      <c r="K208" t="s">
        <v>160</v>
      </c>
      <c r="L208" t="s">
        <v>274</v>
      </c>
      <c r="M208" s="27">
        <v>23.5</v>
      </c>
      <c r="N208" s="28">
        <v>13</v>
      </c>
      <c r="O208">
        <v>21.147435897435898</v>
      </c>
      <c r="P208">
        <v>7.2307692307692308</v>
      </c>
      <c r="Q208">
        <v>0.38461538461538464</v>
      </c>
      <c r="R208">
        <v>1.2307692307692308</v>
      </c>
      <c r="S208">
        <v>5.1538461538461542</v>
      </c>
      <c r="T208">
        <v>1.0769230769230769</v>
      </c>
      <c r="U208">
        <v>0</v>
      </c>
      <c r="V208">
        <v>0.40425531914893614</v>
      </c>
      <c r="W208">
        <v>7.2307692307692308</v>
      </c>
      <c r="X208">
        <v>0.68421052631578949</v>
      </c>
      <c r="Y208">
        <v>1.4615384615384615</v>
      </c>
      <c r="Z208">
        <v>1.4615384615384615</v>
      </c>
      <c r="AA208">
        <v>-1.3649834561521421</v>
      </c>
      <c r="AB208">
        <v>-1.1059731686280831</v>
      </c>
      <c r="AC208">
        <v>-1.6956258899350671</v>
      </c>
      <c r="AD208">
        <v>0.86446017833175282</v>
      </c>
      <c r="AE208">
        <v>0.17670603407216623</v>
      </c>
      <c r="AF208">
        <v>-1.1277084716364882</v>
      </c>
      <c r="AG208">
        <v>-0.6943042036253585</v>
      </c>
      <c r="AH208">
        <v>-0.44468324805622644</v>
      </c>
      <c r="AI208">
        <v>0.48013817881421245</v>
      </c>
    </row>
    <row r="209" spans="1:35" hidden="1" x14ac:dyDescent="0.3">
      <c r="A209">
        <v>18</v>
      </c>
      <c r="B209">
        <v>208</v>
      </c>
      <c r="C209" s="26">
        <v>0</v>
      </c>
      <c r="D209" s="26">
        <v>247</v>
      </c>
      <c r="E209" s="26">
        <v>2</v>
      </c>
      <c r="F209">
        <v>-0.67211729518093777</v>
      </c>
      <c r="G209">
        <v>-0.55022418314782506</v>
      </c>
      <c r="H209">
        <v>-0.1218931120331127</v>
      </c>
      <c r="I209" t="s">
        <v>432</v>
      </c>
      <c r="J209" t="s">
        <v>32</v>
      </c>
      <c r="K209" t="s">
        <v>37</v>
      </c>
      <c r="L209" t="s">
        <v>275</v>
      </c>
      <c r="M209" s="27">
        <v>24.7</v>
      </c>
      <c r="N209" s="28">
        <v>13</v>
      </c>
      <c r="O209">
        <v>21.76025641025641</v>
      </c>
      <c r="P209">
        <v>5.6923076923076925</v>
      </c>
      <c r="Q209">
        <v>0.69230769230769229</v>
      </c>
      <c r="R209">
        <v>5.615384615384615</v>
      </c>
      <c r="S209">
        <v>1.1538461538461537</v>
      </c>
      <c r="T209">
        <v>0.84615384615384615</v>
      </c>
      <c r="U209">
        <v>0.15384615384615385</v>
      </c>
      <c r="V209">
        <v>0.32876712328767121</v>
      </c>
      <c r="W209">
        <v>5.615384615384615</v>
      </c>
      <c r="X209">
        <v>0.80952380952380953</v>
      </c>
      <c r="Y209">
        <v>1.6153846153846154</v>
      </c>
      <c r="Z209">
        <v>1.0769230769230769</v>
      </c>
      <c r="AA209">
        <v>-1.613568283982715</v>
      </c>
      <c r="AB209">
        <v>-0.81094443836099683</v>
      </c>
      <c r="AC209">
        <v>-0.12737907942583834</v>
      </c>
      <c r="AD209">
        <v>-0.93251285848293219</v>
      </c>
      <c r="AE209">
        <v>-0.32620754983092681</v>
      </c>
      <c r="AF209">
        <v>-0.88894976067415932</v>
      </c>
      <c r="AG209">
        <v>-1.1032960811415404</v>
      </c>
      <c r="AH209">
        <v>-5.2590955089963009E-3</v>
      </c>
      <c r="AI209">
        <v>0.85609949907768046</v>
      </c>
    </row>
    <row r="210" spans="1:35" hidden="1" x14ac:dyDescent="0.3">
      <c r="A210">
        <v>18</v>
      </c>
      <c r="B210">
        <v>209</v>
      </c>
      <c r="C210" s="26">
        <v>140.4</v>
      </c>
      <c r="D210" s="26">
        <v>187</v>
      </c>
      <c r="E210" s="26">
        <v>20</v>
      </c>
      <c r="F210">
        <v>-0.67239608502018289</v>
      </c>
      <c r="G210">
        <v>-0.45016495658378702</v>
      </c>
      <c r="H210">
        <v>-0.22223112843639586</v>
      </c>
      <c r="I210" t="s">
        <v>288</v>
      </c>
      <c r="J210" t="s">
        <v>32</v>
      </c>
      <c r="K210" t="s">
        <v>37</v>
      </c>
      <c r="L210" t="s">
        <v>274</v>
      </c>
      <c r="M210" s="27">
        <v>20.399999999999999</v>
      </c>
      <c r="N210" s="28">
        <v>13</v>
      </c>
      <c r="O210">
        <v>21.25897435897436</v>
      </c>
      <c r="P210">
        <v>11.384615384615385</v>
      </c>
      <c r="Q210">
        <v>1.6923076923076923</v>
      </c>
      <c r="R210">
        <v>1.7692307692307692</v>
      </c>
      <c r="S210">
        <v>1.2307692307692308</v>
      </c>
      <c r="T210">
        <v>0.61538461538461542</v>
      </c>
      <c r="U210">
        <v>0.15384615384615385</v>
      </c>
      <c r="V210">
        <v>0.46610169491525422</v>
      </c>
      <c r="W210">
        <v>9.0769230769230766</v>
      </c>
      <c r="X210">
        <v>0.8</v>
      </c>
      <c r="Y210">
        <v>1.5384615384615385</v>
      </c>
      <c r="Z210">
        <v>1.1538461538461537</v>
      </c>
      <c r="AA210">
        <v>-0.69380442100959439</v>
      </c>
      <c r="AB210">
        <v>0.1478989350070338</v>
      </c>
      <c r="AC210">
        <v>-1.5030341763637582</v>
      </c>
      <c r="AD210">
        <v>-0.89795568469803433</v>
      </c>
      <c r="AE210">
        <v>-0.82912113373401986</v>
      </c>
      <c r="AF210">
        <v>-0.88894976067415932</v>
      </c>
      <c r="AG210">
        <v>-0.12561924913779024</v>
      </c>
      <c r="AH210">
        <v>-4.1806353668747714E-2</v>
      </c>
      <c r="AI210">
        <v>0.78090723502498693</v>
      </c>
    </row>
    <row r="211" spans="1:35" hidden="1" x14ac:dyDescent="0.3">
      <c r="A211">
        <v>18</v>
      </c>
      <c r="B211">
        <v>210</v>
      </c>
      <c r="C211" s="26">
        <v>146.5</v>
      </c>
      <c r="D211" s="26">
        <v>144</v>
      </c>
      <c r="E211" s="26">
        <v>23</v>
      </c>
      <c r="F211">
        <v>-0.67375594565794461</v>
      </c>
      <c r="G211">
        <v>-0.36833285572530627</v>
      </c>
      <c r="H211">
        <v>-0.30542308993263834</v>
      </c>
      <c r="I211" t="s">
        <v>401</v>
      </c>
      <c r="J211" t="s">
        <v>32</v>
      </c>
      <c r="K211" t="s">
        <v>160</v>
      </c>
      <c r="L211" t="s">
        <v>275</v>
      </c>
      <c r="M211" s="27">
        <v>26.2</v>
      </c>
      <c r="N211" s="28">
        <v>13</v>
      </c>
      <c r="O211">
        <v>21.041025641025644</v>
      </c>
      <c r="P211">
        <v>7.4615384615384617</v>
      </c>
      <c r="Q211">
        <v>0.30769230769230771</v>
      </c>
      <c r="R211">
        <v>4.5384615384615383</v>
      </c>
      <c r="S211">
        <v>2.5384615384615383</v>
      </c>
      <c r="T211">
        <v>0.76923076923076927</v>
      </c>
      <c r="U211">
        <v>0.76923076923076927</v>
      </c>
      <c r="V211">
        <v>0.52</v>
      </c>
      <c r="W211">
        <v>5.7692307692307692</v>
      </c>
      <c r="X211">
        <v>0.6</v>
      </c>
      <c r="Y211">
        <v>1.9230769230769231</v>
      </c>
      <c r="Z211">
        <v>0.84615384615384615</v>
      </c>
      <c r="AA211">
        <v>-1.327695731977556</v>
      </c>
      <c r="AB211">
        <v>-1.1797303511948547</v>
      </c>
      <c r="AC211">
        <v>-0.51256250656845592</v>
      </c>
      <c r="AD211">
        <v>-0.31048373035477211</v>
      </c>
      <c r="AE211">
        <v>-0.49384541113195773</v>
      </c>
      <c r="AF211">
        <v>6.6085083175156226E-2</v>
      </c>
      <c r="AG211">
        <v>0.31961962684209461</v>
      </c>
      <c r="AH211">
        <v>-0.95805897155317177</v>
      </c>
      <c r="AI211">
        <v>1.0816762912357614</v>
      </c>
    </row>
    <row r="212" spans="1:35" hidden="1" x14ac:dyDescent="0.3">
      <c r="A212">
        <v>18</v>
      </c>
      <c r="B212">
        <v>211</v>
      </c>
      <c r="C212" s="26">
        <v>141.4</v>
      </c>
      <c r="D212" s="26">
        <v>258</v>
      </c>
      <c r="E212" s="26">
        <v>1</v>
      </c>
      <c r="F212">
        <v>-0.6761436171042442</v>
      </c>
      <c r="G212">
        <v>-0.49211112480051344</v>
      </c>
      <c r="H212">
        <v>-0.18403249230373075</v>
      </c>
      <c r="I212" t="s">
        <v>433</v>
      </c>
      <c r="J212" t="s">
        <v>32</v>
      </c>
      <c r="K212" t="s">
        <v>60</v>
      </c>
      <c r="L212" t="s">
        <v>275</v>
      </c>
      <c r="M212" s="27">
        <v>22.4</v>
      </c>
      <c r="N212" s="28">
        <v>13</v>
      </c>
      <c r="O212">
        <v>15.511538461538461</v>
      </c>
      <c r="P212">
        <v>6</v>
      </c>
      <c r="Q212">
        <v>0.15384615384615385</v>
      </c>
      <c r="R212">
        <v>4.5384615384615383</v>
      </c>
      <c r="S212">
        <v>1.6153846153846154</v>
      </c>
      <c r="T212">
        <v>0.61538461538461542</v>
      </c>
      <c r="U212">
        <v>0.61538461538461542</v>
      </c>
      <c r="V212">
        <v>0.47457627118644069</v>
      </c>
      <c r="W212">
        <v>4.5384615384615383</v>
      </c>
      <c r="X212">
        <v>0.90909090909090906</v>
      </c>
      <c r="Y212">
        <v>1.6923076923076923</v>
      </c>
      <c r="Z212">
        <v>1.6153846153846154</v>
      </c>
      <c r="AA212">
        <v>-1.5638513184166005</v>
      </c>
      <c r="AB212">
        <v>-1.3272447163283978</v>
      </c>
      <c r="AC212">
        <v>-0.51256250656845592</v>
      </c>
      <c r="AD212">
        <v>-0.72516981577354545</v>
      </c>
      <c r="AE212">
        <v>-0.82912113373401986</v>
      </c>
      <c r="AF212">
        <v>-0.17267362778717266</v>
      </c>
      <c r="AG212">
        <v>-2.5748454183735645E-2</v>
      </c>
      <c r="AH212">
        <v>0.39761779887848264</v>
      </c>
      <c r="AI212">
        <v>0.32975365070882512</v>
      </c>
    </row>
    <row r="213" spans="1:35" hidden="1" x14ac:dyDescent="0.3">
      <c r="A213">
        <v>18</v>
      </c>
      <c r="B213">
        <v>212</v>
      </c>
      <c r="C213" s="26">
        <v>0</v>
      </c>
      <c r="D213" s="26">
        <v>210</v>
      </c>
      <c r="E213" s="26">
        <v>5</v>
      </c>
      <c r="F213">
        <v>-0.68192519633346138</v>
      </c>
      <c r="G213">
        <v>-0.63342654981086577</v>
      </c>
      <c r="H213">
        <v>-4.8498646522595612E-2</v>
      </c>
      <c r="I213" t="s">
        <v>283</v>
      </c>
      <c r="J213" t="s">
        <v>32</v>
      </c>
      <c r="K213" t="s">
        <v>56</v>
      </c>
      <c r="L213" t="s">
        <v>274</v>
      </c>
      <c r="M213" s="27">
        <v>23.3</v>
      </c>
      <c r="N213" s="28">
        <v>13</v>
      </c>
      <c r="O213">
        <v>26.951282051282053</v>
      </c>
      <c r="P213">
        <v>7.0769230769230766</v>
      </c>
      <c r="Q213">
        <v>0.46153846153846156</v>
      </c>
      <c r="R213">
        <v>3.9230769230769229</v>
      </c>
      <c r="S213">
        <v>3.5384615384615383</v>
      </c>
      <c r="T213">
        <v>0.92307692307692313</v>
      </c>
      <c r="U213">
        <v>0.38461538461538464</v>
      </c>
      <c r="V213">
        <v>0.3888888888888889</v>
      </c>
      <c r="W213">
        <v>6.9230769230769234</v>
      </c>
      <c r="X213">
        <v>0.59259259259259256</v>
      </c>
      <c r="Y213">
        <v>2.0769230769230771</v>
      </c>
      <c r="Z213">
        <v>2.0769230769230771</v>
      </c>
      <c r="AA213">
        <v>-1.3898419389351995</v>
      </c>
      <c r="AB213">
        <v>-1.0322159860613116</v>
      </c>
      <c r="AC213">
        <v>-0.73266732207852314</v>
      </c>
      <c r="AD213">
        <v>0.13875952884889908</v>
      </c>
      <c r="AE213">
        <v>-0.15856968852989564</v>
      </c>
      <c r="AF213">
        <v>-0.53081169423066599</v>
      </c>
      <c r="AG213">
        <v>-0.80596264035622678</v>
      </c>
      <c r="AH213">
        <v>-1.0681292733475325</v>
      </c>
      <c r="AI213">
        <v>-0.12139993360733661</v>
      </c>
    </row>
    <row r="214" spans="1:35" hidden="1" x14ac:dyDescent="0.3">
      <c r="A214">
        <v>18</v>
      </c>
      <c r="B214">
        <v>213</v>
      </c>
      <c r="C214" s="26">
        <v>146.4</v>
      </c>
      <c r="D214" s="26">
        <v>178</v>
      </c>
      <c r="E214" s="26">
        <v>6</v>
      </c>
      <c r="F214">
        <v>-0.68233733362628579</v>
      </c>
      <c r="G214">
        <v>-0.52776166780970812</v>
      </c>
      <c r="H214">
        <v>-0.15457566581657767</v>
      </c>
      <c r="I214" t="s">
        <v>284</v>
      </c>
      <c r="J214" t="s">
        <v>32</v>
      </c>
      <c r="K214" t="s">
        <v>81</v>
      </c>
      <c r="L214" t="s">
        <v>275</v>
      </c>
      <c r="M214" s="27">
        <v>29.2</v>
      </c>
      <c r="N214" s="28">
        <v>13</v>
      </c>
      <c r="O214">
        <v>21.473076923076924</v>
      </c>
      <c r="P214">
        <v>4.9230769230769234</v>
      </c>
      <c r="Q214">
        <v>0.53846153846153844</v>
      </c>
      <c r="R214">
        <v>5.384615384615385</v>
      </c>
      <c r="S214">
        <v>1</v>
      </c>
      <c r="T214">
        <v>0.92307692307692313</v>
      </c>
      <c r="U214">
        <v>0.46153846153846156</v>
      </c>
      <c r="V214">
        <v>0.32258064516129031</v>
      </c>
      <c r="W214">
        <v>4.7692307692307692</v>
      </c>
      <c r="X214">
        <v>0.73913043478260865</v>
      </c>
      <c r="Y214">
        <v>1.7692307692307692</v>
      </c>
      <c r="Z214">
        <v>0.92307692307692313</v>
      </c>
      <c r="AA214">
        <v>-1.7378606978980018</v>
      </c>
      <c r="AB214">
        <v>-0.95845880349454005</v>
      </c>
      <c r="AC214">
        <v>-0.20991838524211326</v>
      </c>
      <c r="AD214">
        <v>-1.0016272060527278</v>
      </c>
      <c r="AE214">
        <v>-0.15856968852989564</v>
      </c>
      <c r="AF214">
        <v>-0.41143233874950158</v>
      </c>
      <c r="AG214">
        <v>-0.97997770208644008</v>
      </c>
      <c r="AH214">
        <v>-0.29849421541722015</v>
      </c>
      <c r="AI214">
        <v>1.0064840271830675</v>
      </c>
    </row>
    <row r="215" spans="1:35" hidden="1" x14ac:dyDescent="0.3">
      <c r="A215">
        <v>18</v>
      </c>
      <c r="B215">
        <v>214</v>
      </c>
      <c r="C215" s="26">
        <v>136.1</v>
      </c>
      <c r="D215" s="26">
        <v>184</v>
      </c>
      <c r="E215" s="26">
        <v>7</v>
      </c>
      <c r="F215">
        <v>-0.6825926725166126</v>
      </c>
      <c r="G215">
        <v>-0.46560475957567604</v>
      </c>
      <c r="H215">
        <v>-0.21698791294093656</v>
      </c>
      <c r="I215" t="s">
        <v>434</v>
      </c>
      <c r="J215" t="s">
        <v>32</v>
      </c>
      <c r="K215" t="s">
        <v>39</v>
      </c>
      <c r="L215" t="s">
        <v>274</v>
      </c>
      <c r="M215" s="27">
        <v>29.2</v>
      </c>
      <c r="N215" s="28">
        <v>12</v>
      </c>
      <c r="O215">
        <v>21.119444444444444</v>
      </c>
      <c r="P215">
        <v>8</v>
      </c>
      <c r="Q215">
        <v>1.4166666666666667</v>
      </c>
      <c r="R215">
        <v>1.6666666666666667</v>
      </c>
      <c r="S215">
        <v>1.5833333333333333</v>
      </c>
      <c r="T215">
        <v>0.66666666666666663</v>
      </c>
      <c r="U215">
        <v>0.25</v>
      </c>
      <c r="V215">
        <v>0.42465753424657532</v>
      </c>
      <c r="W215">
        <v>6.083333333333333</v>
      </c>
      <c r="X215">
        <v>0.89473684210526316</v>
      </c>
      <c r="Y215">
        <v>1.5833333333333333</v>
      </c>
      <c r="Z215">
        <v>0.91666666666666663</v>
      </c>
      <c r="AA215">
        <v>-1.2406910422368553</v>
      </c>
      <c r="AB215">
        <v>-0.11639763585723097</v>
      </c>
      <c r="AC215">
        <v>-1.5397183122821028</v>
      </c>
      <c r="AD215">
        <v>-0.7395686381839196</v>
      </c>
      <c r="AE215">
        <v>-0.71736255953333261</v>
      </c>
      <c r="AF215">
        <v>-0.73972556632270381</v>
      </c>
      <c r="AG215">
        <v>-0.42504417775225428</v>
      </c>
      <c r="AH215">
        <v>0.3153150467998575</v>
      </c>
      <c r="AI215">
        <v>1.0127500491874586</v>
      </c>
    </row>
    <row r="216" spans="1:35" hidden="1" x14ac:dyDescent="0.3">
      <c r="A216">
        <v>18</v>
      </c>
      <c r="B216">
        <v>215</v>
      </c>
      <c r="C216" s="26">
        <v>0</v>
      </c>
      <c r="D216" s="26">
        <v>231</v>
      </c>
      <c r="E216" s="26">
        <v>1</v>
      </c>
      <c r="F216">
        <v>-0.68372694225169539</v>
      </c>
      <c r="G216">
        <v>-0.41865753765334129</v>
      </c>
      <c r="H216">
        <v>-0.2650694045983541</v>
      </c>
      <c r="I216" t="s">
        <v>435</v>
      </c>
      <c r="J216" t="s">
        <v>32</v>
      </c>
      <c r="K216" t="s">
        <v>44</v>
      </c>
      <c r="L216" t="s">
        <v>45</v>
      </c>
      <c r="M216" s="27">
        <v>29.8</v>
      </c>
      <c r="N216" s="28">
        <v>9</v>
      </c>
      <c r="O216">
        <v>11.56111111111111</v>
      </c>
      <c r="P216">
        <v>5.2222222222222223</v>
      </c>
      <c r="Q216">
        <v>0.33333333333333331</v>
      </c>
      <c r="R216">
        <v>4</v>
      </c>
      <c r="S216">
        <v>1.2222222222222223</v>
      </c>
      <c r="T216">
        <v>0.66666666666666663</v>
      </c>
      <c r="U216">
        <v>1</v>
      </c>
      <c r="V216">
        <v>0.43902439024390244</v>
      </c>
      <c r="W216">
        <v>4.5555555555555554</v>
      </c>
      <c r="X216">
        <v>0.8</v>
      </c>
      <c r="Y216">
        <v>1.1111111111111112</v>
      </c>
      <c r="Z216">
        <v>0.66666666666666663</v>
      </c>
      <c r="AA216">
        <v>-1.6895247591531681</v>
      </c>
      <c r="AB216">
        <v>-1.1551446236725977</v>
      </c>
      <c r="AC216">
        <v>-0.70515422013976459</v>
      </c>
      <c r="AD216">
        <v>-0.90179537067413407</v>
      </c>
      <c r="AE216">
        <v>-0.71736255953333261</v>
      </c>
      <c r="AF216">
        <v>0.42422314961864949</v>
      </c>
      <c r="AG216">
        <v>-0.23895415047691723</v>
      </c>
      <c r="AH216">
        <v>-4.133021220751925E-2</v>
      </c>
      <c r="AI216">
        <v>1.257124907358713</v>
      </c>
    </row>
    <row r="217" spans="1:35" hidden="1" x14ac:dyDescent="0.3">
      <c r="A217">
        <v>18</v>
      </c>
      <c r="B217">
        <v>216</v>
      </c>
      <c r="C217" s="26">
        <v>0</v>
      </c>
      <c r="D217" s="26">
        <v>351</v>
      </c>
      <c r="E217" s="26">
        <v>1</v>
      </c>
      <c r="F217">
        <v>-0.68823512716508639</v>
      </c>
      <c r="G217">
        <v>-0.52680585334060226</v>
      </c>
      <c r="H217">
        <v>-0.16142927382448413</v>
      </c>
      <c r="I217" t="s">
        <v>436</v>
      </c>
      <c r="J217" t="s">
        <v>32</v>
      </c>
      <c r="K217" t="s">
        <v>60</v>
      </c>
      <c r="L217" t="s">
        <v>275</v>
      </c>
      <c r="M217" s="27">
        <v>22.3</v>
      </c>
      <c r="N217" s="28">
        <v>13</v>
      </c>
      <c r="O217">
        <v>15.487179487179484</v>
      </c>
      <c r="P217">
        <v>6.2307692307692308</v>
      </c>
      <c r="Q217">
        <v>0.23076923076923078</v>
      </c>
      <c r="R217">
        <v>5.4615384615384617</v>
      </c>
      <c r="S217">
        <v>1.1538461538461537</v>
      </c>
      <c r="T217">
        <v>0.69230769230769229</v>
      </c>
      <c r="U217">
        <v>0.53846153846153844</v>
      </c>
      <c r="V217">
        <v>0.4</v>
      </c>
      <c r="W217">
        <v>5.384615384615385</v>
      </c>
      <c r="X217">
        <v>0.81481481481481477</v>
      </c>
      <c r="Y217">
        <v>2.0769230769230771</v>
      </c>
      <c r="Z217">
        <v>1.3076923076923077</v>
      </c>
      <c r="AA217">
        <v>-1.5265635942420146</v>
      </c>
      <c r="AB217">
        <v>-1.2534875337616262</v>
      </c>
      <c r="AC217">
        <v>-0.18240528330335495</v>
      </c>
      <c r="AD217">
        <v>-0.93251285848293219</v>
      </c>
      <c r="AE217">
        <v>-0.66148327243298888</v>
      </c>
      <c r="AF217">
        <v>-0.29205298326833717</v>
      </c>
      <c r="AG217">
        <v>-0.55412949682941437</v>
      </c>
      <c r="AH217">
        <v>3.0859635335649047E-2</v>
      </c>
      <c r="AI217">
        <v>0.63052270691959955</v>
      </c>
    </row>
    <row r="218" spans="1:35" hidden="1" x14ac:dyDescent="0.3">
      <c r="A218">
        <v>19</v>
      </c>
      <c r="B218">
        <v>217</v>
      </c>
      <c r="C218" s="26">
        <v>135.80000000000001</v>
      </c>
      <c r="D218" s="26">
        <v>186</v>
      </c>
      <c r="E218" s="26">
        <v>4</v>
      </c>
      <c r="F218">
        <v>-0.68983269360728305</v>
      </c>
      <c r="G218">
        <v>-0.50151610329559415</v>
      </c>
      <c r="H218">
        <v>-0.1883165903116889</v>
      </c>
      <c r="I218" t="s">
        <v>437</v>
      </c>
      <c r="J218" t="s">
        <v>32</v>
      </c>
      <c r="K218" t="s">
        <v>42</v>
      </c>
      <c r="L218" t="s">
        <v>274</v>
      </c>
      <c r="M218" s="27">
        <v>25.7</v>
      </c>
      <c r="N218" s="28">
        <v>12</v>
      </c>
      <c r="O218">
        <v>20.273611111111112</v>
      </c>
      <c r="P218">
        <v>5.25</v>
      </c>
      <c r="Q218">
        <v>0.58333333333333337</v>
      </c>
      <c r="R218">
        <v>1.8333333333333333</v>
      </c>
      <c r="S218">
        <v>2.25</v>
      </c>
      <c r="T218">
        <v>1.1666666666666667</v>
      </c>
      <c r="U218">
        <v>0.41666666666666669</v>
      </c>
      <c r="V218">
        <v>0.41269841269841268</v>
      </c>
      <c r="W218">
        <v>5.25</v>
      </c>
      <c r="X218">
        <v>0.66666666666666663</v>
      </c>
      <c r="Y218">
        <v>0.5</v>
      </c>
      <c r="Z218">
        <v>1.1666666666666667</v>
      </c>
      <c r="AA218">
        <v>-1.6850364219840051</v>
      </c>
      <c r="AB218">
        <v>-0.91543378033058986</v>
      </c>
      <c r="AC218">
        <v>-1.4801065914147931</v>
      </c>
      <c r="AD218">
        <v>-0.44007313204813875</v>
      </c>
      <c r="AE218">
        <v>0.37228353892336935</v>
      </c>
      <c r="AF218">
        <v>-0.48107029611351415</v>
      </c>
      <c r="AG218">
        <v>-0.45319126542557014</v>
      </c>
      <c r="AH218">
        <v>-0.19939217228331038</v>
      </c>
      <c r="AI218">
        <v>0.76837519101620444</v>
      </c>
    </row>
    <row r="219" spans="1:35" hidden="1" x14ac:dyDescent="0.3">
      <c r="A219">
        <v>19</v>
      </c>
      <c r="B219">
        <v>218</v>
      </c>
      <c r="C219" s="26">
        <v>101</v>
      </c>
      <c r="D219" s="26">
        <v>97</v>
      </c>
      <c r="E219" s="26">
        <v>38</v>
      </c>
      <c r="F219">
        <v>-0.69585426062529587</v>
      </c>
      <c r="G219">
        <v>-0.42888629771514808</v>
      </c>
      <c r="H219">
        <v>-0.26696796291014779</v>
      </c>
      <c r="I219" t="s">
        <v>438</v>
      </c>
      <c r="J219" t="s">
        <v>32</v>
      </c>
      <c r="K219" t="s">
        <v>72</v>
      </c>
      <c r="L219" t="s">
        <v>275</v>
      </c>
      <c r="M219" s="27">
        <v>23.2</v>
      </c>
      <c r="N219" s="28">
        <v>11</v>
      </c>
      <c r="O219">
        <v>19.334848484848486</v>
      </c>
      <c r="P219">
        <v>4.4545454545454541</v>
      </c>
      <c r="Q219">
        <v>0.36363636363636365</v>
      </c>
      <c r="R219">
        <v>3.7272727272727271</v>
      </c>
      <c r="S219">
        <v>1.0909090909090908</v>
      </c>
      <c r="T219">
        <v>1.4545454545454546</v>
      </c>
      <c r="U219">
        <v>0.36363636363636365</v>
      </c>
      <c r="V219">
        <v>0.41304347826086957</v>
      </c>
      <c r="W219">
        <v>4.1818181818181817</v>
      </c>
      <c r="X219">
        <v>0.58333333333333337</v>
      </c>
      <c r="Y219">
        <v>1.0909090909090908</v>
      </c>
      <c r="Z219">
        <v>0.54545454545454541</v>
      </c>
      <c r="AA219">
        <v>-1.8135660772827675</v>
      </c>
      <c r="AB219">
        <v>-1.1260887638735664</v>
      </c>
      <c r="AC219">
        <v>-0.80270067246808996</v>
      </c>
      <c r="AD219">
        <v>-0.96078690976148495</v>
      </c>
      <c r="AE219">
        <v>0.99965553500450055</v>
      </c>
      <c r="AF219">
        <v>-0.56336970027098354</v>
      </c>
      <c r="AG219">
        <v>-0.36460654213737098</v>
      </c>
      <c r="AH219">
        <v>-0.60412323572467808</v>
      </c>
      <c r="AI219">
        <v>1.3756096870781089</v>
      </c>
    </row>
    <row r="220" spans="1:35" hidden="1" x14ac:dyDescent="0.3">
      <c r="A220">
        <v>19</v>
      </c>
      <c r="B220">
        <v>219</v>
      </c>
      <c r="C220" s="26">
        <v>0</v>
      </c>
      <c r="D220" s="26">
        <v>398</v>
      </c>
      <c r="E220" s="26">
        <v>0</v>
      </c>
      <c r="F220">
        <v>-0.70439139575405918</v>
      </c>
      <c r="G220">
        <v>-0.53810688550929386</v>
      </c>
      <c r="H220">
        <v>-0.16628451024476532</v>
      </c>
      <c r="I220" t="s">
        <v>439</v>
      </c>
      <c r="J220" t="s">
        <v>32</v>
      </c>
      <c r="K220" t="s">
        <v>72</v>
      </c>
      <c r="L220" t="s">
        <v>274</v>
      </c>
      <c r="M220" s="27">
        <v>24.2</v>
      </c>
      <c r="N220" s="28">
        <v>10</v>
      </c>
      <c r="O220">
        <v>15.598333333333334</v>
      </c>
      <c r="P220">
        <v>4.4000000000000004</v>
      </c>
      <c r="Q220">
        <v>1</v>
      </c>
      <c r="R220">
        <v>1.8</v>
      </c>
      <c r="S220">
        <v>1.9</v>
      </c>
      <c r="T220">
        <v>1</v>
      </c>
      <c r="U220">
        <v>0.3</v>
      </c>
      <c r="V220">
        <v>0.375</v>
      </c>
      <c r="W220">
        <v>4</v>
      </c>
      <c r="X220">
        <v>1</v>
      </c>
      <c r="Y220">
        <v>0.4</v>
      </c>
      <c r="Z220">
        <v>1.3</v>
      </c>
      <c r="AA220">
        <v>-1.8223795393603965</v>
      </c>
      <c r="AB220">
        <v>-0.51591570809391052</v>
      </c>
      <c r="AC220">
        <v>-1.492028935588255</v>
      </c>
      <c r="AD220">
        <v>-0.59730827276942366</v>
      </c>
      <c r="AE220">
        <v>9.0681727711352921E-3</v>
      </c>
      <c r="AF220">
        <v>-0.6621289852599469</v>
      </c>
      <c r="AG220">
        <v>-0.55026413263010054</v>
      </c>
      <c r="AH220">
        <v>0.14995349802238375</v>
      </c>
      <c r="AI220">
        <v>0.63804193332486892</v>
      </c>
    </row>
    <row r="221" spans="1:35" hidden="1" x14ac:dyDescent="0.3">
      <c r="A221">
        <v>19</v>
      </c>
      <c r="B221">
        <v>220</v>
      </c>
      <c r="C221" s="26">
        <v>122.6</v>
      </c>
      <c r="D221" s="26">
        <v>123</v>
      </c>
      <c r="E221" s="26">
        <v>32</v>
      </c>
      <c r="F221">
        <v>-0.70561147368523369</v>
      </c>
      <c r="G221">
        <v>-0.77998514093057592</v>
      </c>
      <c r="H221">
        <v>7.4373667245342223E-2</v>
      </c>
      <c r="I221" t="s">
        <v>440</v>
      </c>
      <c r="J221" t="s">
        <v>441</v>
      </c>
      <c r="K221" t="s">
        <v>33</v>
      </c>
      <c r="L221" t="s">
        <v>274</v>
      </c>
      <c r="M221" s="27">
        <v>30.9</v>
      </c>
      <c r="N221" s="28">
        <v>9</v>
      </c>
      <c r="O221">
        <v>29.437037037037037</v>
      </c>
      <c r="P221">
        <v>10.888888888888889</v>
      </c>
      <c r="Q221">
        <v>2.3333333333333335</v>
      </c>
      <c r="R221">
        <v>1.8888888888888888</v>
      </c>
      <c r="S221">
        <v>0.77777777777777779</v>
      </c>
      <c r="T221">
        <v>0.55555555555555558</v>
      </c>
      <c r="U221">
        <v>0.22222222222222221</v>
      </c>
      <c r="V221">
        <v>0.30909090909090908</v>
      </c>
      <c r="W221">
        <v>12.222222222222221</v>
      </c>
      <c r="X221">
        <v>0.6428571428571429</v>
      </c>
      <c r="Y221">
        <v>1.5555555555555556</v>
      </c>
      <c r="Z221">
        <v>1.3333333333333333</v>
      </c>
      <c r="AA221">
        <v>-0.77390397664389021</v>
      </c>
      <c r="AB221">
        <v>0.76254212306346392</v>
      </c>
      <c r="AC221">
        <v>-1.4602360177923561</v>
      </c>
      <c r="AD221">
        <v>-1.1014590414313215</v>
      </c>
      <c r="AE221">
        <v>-0.95950613696815512</v>
      </c>
      <c r="AF221">
        <v>-0.7828347780242354</v>
      </c>
      <c r="AG221">
        <v>-2.6860445714805823</v>
      </c>
      <c r="AH221">
        <v>-0.62388248800014146</v>
      </c>
      <c r="AI221">
        <v>0.60545861890203512</v>
      </c>
    </row>
    <row r="222" spans="1:35" hidden="1" x14ac:dyDescent="0.3">
      <c r="A222">
        <v>19</v>
      </c>
      <c r="B222">
        <v>221</v>
      </c>
      <c r="C222" s="26">
        <v>0</v>
      </c>
      <c r="D222" s="26">
        <v>212</v>
      </c>
      <c r="E222" s="26">
        <v>4</v>
      </c>
      <c r="F222">
        <v>-0.72108381321807347</v>
      </c>
      <c r="G222">
        <v>-0.42416231602449944</v>
      </c>
      <c r="H222">
        <v>-0.29692149719357402</v>
      </c>
      <c r="I222" t="s">
        <v>442</v>
      </c>
      <c r="J222" t="s">
        <v>32</v>
      </c>
      <c r="K222" t="s">
        <v>35</v>
      </c>
      <c r="L222" t="s">
        <v>275</v>
      </c>
      <c r="M222" s="27">
        <v>26.5</v>
      </c>
      <c r="N222" s="28">
        <v>13</v>
      </c>
      <c r="O222">
        <v>22.825641025641026</v>
      </c>
      <c r="P222">
        <v>6.2307692307692308</v>
      </c>
      <c r="Q222">
        <v>0.30769230769230771</v>
      </c>
      <c r="R222">
        <v>3.2307692307692308</v>
      </c>
      <c r="S222">
        <v>1.0769230769230769</v>
      </c>
      <c r="T222">
        <v>1.0769230769230769</v>
      </c>
      <c r="U222">
        <v>0.69230769230769229</v>
      </c>
      <c r="V222">
        <v>0.52238805970149249</v>
      </c>
      <c r="W222">
        <v>5.1538461538461542</v>
      </c>
      <c r="X222">
        <v>0.58333333333333337</v>
      </c>
      <c r="Y222">
        <v>0.92307692307692313</v>
      </c>
      <c r="Z222">
        <v>1</v>
      </c>
      <c r="AA222">
        <v>-1.5265635942420146</v>
      </c>
      <c r="AB222">
        <v>-1.1797303511948547</v>
      </c>
      <c r="AC222">
        <v>-0.98028523952734858</v>
      </c>
      <c r="AD222">
        <v>-0.96707003226783006</v>
      </c>
      <c r="AE222">
        <v>0.17670603407216623</v>
      </c>
      <c r="AF222">
        <v>-5.3294272306008313E-2</v>
      </c>
      <c r="AG222">
        <v>0.29883408517564586</v>
      </c>
      <c r="AH222">
        <v>-0.51734923706062386</v>
      </c>
      <c r="AI222">
        <v>0.93129176313037398</v>
      </c>
    </row>
    <row r="223" spans="1:35" hidden="1" x14ac:dyDescent="0.3">
      <c r="A223">
        <v>19</v>
      </c>
      <c r="B223">
        <v>222</v>
      </c>
      <c r="C223" s="26">
        <v>0</v>
      </c>
      <c r="D223" s="26">
        <v>309</v>
      </c>
      <c r="E223" s="26">
        <v>0</v>
      </c>
      <c r="F223">
        <v>-0.72220906767042337</v>
      </c>
      <c r="G223">
        <v>-0.43821752325008101</v>
      </c>
      <c r="H223">
        <v>-0.28399154442034236</v>
      </c>
      <c r="I223" t="s">
        <v>230</v>
      </c>
      <c r="J223" t="s">
        <v>32</v>
      </c>
      <c r="K223" t="s">
        <v>58</v>
      </c>
      <c r="L223" t="s">
        <v>274</v>
      </c>
      <c r="M223" s="27">
        <v>27</v>
      </c>
      <c r="N223" s="28">
        <v>3</v>
      </c>
      <c r="O223">
        <v>17.538888888888888</v>
      </c>
      <c r="P223">
        <v>7.333333333333333</v>
      </c>
      <c r="Q223">
        <v>0.66666666666666663</v>
      </c>
      <c r="R223">
        <v>3</v>
      </c>
      <c r="S223">
        <v>3.6666666666666665</v>
      </c>
      <c r="T223">
        <v>0.66666666666666663</v>
      </c>
      <c r="U223">
        <v>0.33333333333333331</v>
      </c>
      <c r="V223">
        <v>0.42105263157894735</v>
      </c>
      <c r="W223">
        <v>6.333333333333333</v>
      </c>
      <c r="X223">
        <v>0.66666666666666663</v>
      </c>
      <c r="Y223">
        <v>2</v>
      </c>
      <c r="Z223">
        <v>0.33333333333333331</v>
      </c>
      <c r="AA223">
        <v>-1.3484111342967706</v>
      </c>
      <c r="AB223">
        <v>-0.83553016588325402</v>
      </c>
      <c r="AC223">
        <v>-1.0628245453436238</v>
      </c>
      <c r="AD223">
        <v>0.19635481849039538</v>
      </c>
      <c r="AE223">
        <v>-0.71736255953333261</v>
      </c>
      <c r="AF223">
        <v>-0.61039793121810904</v>
      </c>
      <c r="AG223">
        <v>-0.47145228714481752</v>
      </c>
      <c r="AH223">
        <v>-0.67729195590826896</v>
      </c>
      <c r="AI223">
        <v>1.5829580515870521</v>
      </c>
    </row>
    <row r="224" spans="1:35" hidden="1" x14ac:dyDescent="0.3">
      <c r="A224">
        <v>19</v>
      </c>
      <c r="B224">
        <v>223</v>
      </c>
      <c r="C224" s="26">
        <v>0</v>
      </c>
      <c r="D224" s="26">
        <v>375</v>
      </c>
      <c r="E224" s="26">
        <v>1</v>
      </c>
      <c r="F224">
        <v>-0.73217503987569477</v>
      </c>
      <c r="G224">
        <v>-0.5623825537415007</v>
      </c>
      <c r="H224">
        <v>-0.16979248613419406</v>
      </c>
      <c r="I224" t="s">
        <v>443</v>
      </c>
      <c r="J224" t="s">
        <v>32</v>
      </c>
      <c r="K224" t="s">
        <v>44</v>
      </c>
      <c r="L224" t="s">
        <v>275</v>
      </c>
      <c r="M224" s="27">
        <v>26.1</v>
      </c>
      <c r="N224" s="28">
        <v>13</v>
      </c>
      <c r="O224">
        <v>25.891025641025639</v>
      </c>
      <c r="P224">
        <v>6.8461538461538458</v>
      </c>
      <c r="Q224">
        <v>0.53846153846153844</v>
      </c>
      <c r="R224">
        <v>3.9230769230769229</v>
      </c>
      <c r="S224">
        <v>1.6153846153846154</v>
      </c>
      <c r="T224">
        <v>0.92307692307692313</v>
      </c>
      <c r="U224">
        <v>7.6923076923076927E-2</v>
      </c>
      <c r="V224">
        <v>0.35051546391752575</v>
      </c>
      <c r="W224">
        <v>7.4615384615384617</v>
      </c>
      <c r="X224">
        <v>0.77777777777777779</v>
      </c>
      <c r="Y224">
        <v>1.3846153846153846</v>
      </c>
      <c r="Z224">
        <v>0.61538461538461542</v>
      </c>
      <c r="AA224">
        <v>-1.4271296631097852</v>
      </c>
      <c r="AB224">
        <v>-0.95845880349454005</v>
      </c>
      <c r="AC224">
        <v>-0.73266732207852314</v>
      </c>
      <c r="AD224">
        <v>-0.72516981577354545</v>
      </c>
      <c r="AE224">
        <v>-0.15856968852989564</v>
      </c>
      <c r="AF224">
        <v>-1.0083291161553236</v>
      </c>
      <c r="AG224">
        <v>-1.2434707879374851</v>
      </c>
      <c r="AH224">
        <v>-0.1149008699882509</v>
      </c>
      <c r="AI224">
        <v>1.3072530833938421</v>
      </c>
    </row>
    <row r="225" spans="1:35" hidden="1" x14ac:dyDescent="0.3">
      <c r="A225">
        <v>19</v>
      </c>
      <c r="B225">
        <v>224</v>
      </c>
      <c r="C225" s="26">
        <v>0</v>
      </c>
      <c r="D225" s="26">
        <v>300</v>
      </c>
      <c r="E225" s="26">
        <v>1</v>
      </c>
      <c r="F225">
        <v>-0.73288707996692903</v>
      </c>
      <c r="G225">
        <v>-0.54646717805362099</v>
      </c>
      <c r="H225">
        <v>-0.18641990191330804</v>
      </c>
      <c r="I225" t="s">
        <v>444</v>
      </c>
      <c r="J225" t="s">
        <v>32</v>
      </c>
      <c r="K225" t="s">
        <v>84</v>
      </c>
      <c r="L225" t="s">
        <v>274</v>
      </c>
      <c r="M225" s="27">
        <v>23.7</v>
      </c>
      <c r="N225" s="28">
        <v>9</v>
      </c>
      <c r="O225">
        <v>17.314814814814813</v>
      </c>
      <c r="P225">
        <v>9.6666666666666661</v>
      </c>
      <c r="Q225">
        <v>0.44444444444444442</v>
      </c>
      <c r="R225">
        <v>2.4444444444444446</v>
      </c>
      <c r="S225">
        <v>2.8888888888888888</v>
      </c>
      <c r="T225">
        <v>0.44444444444444442</v>
      </c>
      <c r="U225">
        <v>0.33333333333333331</v>
      </c>
      <c r="V225">
        <v>0.51515151515151514</v>
      </c>
      <c r="W225">
        <v>7.333333333333333</v>
      </c>
      <c r="X225">
        <v>0.83333333333333337</v>
      </c>
      <c r="Y225">
        <v>2</v>
      </c>
      <c r="Z225">
        <v>2.1111111111111112</v>
      </c>
      <c r="AA225">
        <v>-0.9713908120870679</v>
      </c>
      <c r="AB225">
        <v>-1.0486064710761498</v>
      </c>
      <c r="AC225">
        <v>-1.2615302815679901</v>
      </c>
      <c r="AD225">
        <v>-0.15305660533468218</v>
      </c>
      <c r="AE225">
        <v>-1.2016497144029779</v>
      </c>
      <c r="AF225">
        <v>-0.61039793121810904</v>
      </c>
      <c r="AG225">
        <v>0.36682367491667017</v>
      </c>
      <c r="AH225">
        <v>0.11642225591847362</v>
      </c>
      <c r="AI225">
        <v>-0.15481871763075586</v>
      </c>
    </row>
    <row r="226" spans="1:35" hidden="1" x14ac:dyDescent="0.3">
      <c r="A226">
        <v>19</v>
      </c>
      <c r="B226">
        <v>225</v>
      </c>
      <c r="C226" s="26">
        <v>140.30000000000001</v>
      </c>
      <c r="D226" s="26">
        <v>235</v>
      </c>
      <c r="E226" s="26">
        <v>8</v>
      </c>
      <c r="F226">
        <v>-0.73366737364084422</v>
      </c>
      <c r="G226">
        <v>-0.67319875292693965</v>
      </c>
      <c r="H226">
        <v>-6.0468620713904575E-2</v>
      </c>
      <c r="I226" t="s">
        <v>445</v>
      </c>
      <c r="J226" t="s">
        <v>32</v>
      </c>
      <c r="K226" t="s">
        <v>76</v>
      </c>
      <c r="L226" t="s">
        <v>274</v>
      </c>
      <c r="M226" s="27">
        <v>21.2</v>
      </c>
      <c r="N226" s="28">
        <v>13</v>
      </c>
      <c r="O226">
        <v>16.099999999999998</v>
      </c>
      <c r="P226">
        <v>7.5384615384615383</v>
      </c>
      <c r="Q226">
        <v>1.5384615384615385</v>
      </c>
      <c r="R226">
        <v>2.3846153846153846</v>
      </c>
      <c r="S226">
        <v>2.6153846153846154</v>
      </c>
      <c r="T226">
        <v>0.38461538461538464</v>
      </c>
      <c r="U226">
        <v>0.15384615384615385</v>
      </c>
      <c r="V226">
        <v>0.33653846153846156</v>
      </c>
      <c r="W226">
        <v>8</v>
      </c>
      <c r="X226">
        <v>0.8</v>
      </c>
      <c r="Y226">
        <v>0.76923076923076927</v>
      </c>
      <c r="Z226">
        <v>1.3846153846153846</v>
      </c>
      <c r="AA226">
        <v>-1.3152664905860274</v>
      </c>
      <c r="AB226">
        <v>3.8456987349072964E-4</v>
      </c>
      <c r="AC226">
        <v>-1.2829293608536911</v>
      </c>
      <c r="AD226">
        <v>-0.27592655656987425</v>
      </c>
      <c r="AE226">
        <v>-1.3320347176371128</v>
      </c>
      <c r="AF226">
        <v>-0.88894976067415932</v>
      </c>
      <c r="AG226">
        <v>-1.4784476037234535</v>
      </c>
      <c r="AH226">
        <v>-4.0949299038535954E-2</v>
      </c>
      <c r="AI226">
        <v>0.55533044286690603</v>
      </c>
    </row>
    <row r="227" spans="1:35" hidden="1" x14ac:dyDescent="0.3">
      <c r="A227">
        <v>19</v>
      </c>
      <c r="B227">
        <v>226</v>
      </c>
      <c r="C227" s="26">
        <v>0</v>
      </c>
      <c r="D227" s="26">
        <v>262</v>
      </c>
      <c r="E227" s="26">
        <v>5</v>
      </c>
      <c r="F227">
        <v>-0.73669554488536027</v>
      </c>
      <c r="G227">
        <v>-0.5253195492653413</v>
      </c>
      <c r="H227">
        <v>-0.21137599562001896</v>
      </c>
      <c r="I227" t="s">
        <v>446</v>
      </c>
      <c r="J227" t="s">
        <v>32</v>
      </c>
      <c r="K227" t="s">
        <v>52</v>
      </c>
      <c r="L227" t="s">
        <v>275</v>
      </c>
      <c r="M227" s="27">
        <v>25.4</v>
      </c>
      <c r="N227" s="28">
        <v>13</v>
      </c>
      <c r="O227">
        <v>25.097435897435901</v>
      </c>
      <c r="P227">
        <v>7.0769230769230766</v>
      </c>
      <c r="Q227">
        <v>7.6923076923076927E-2</v>
      </c>
      <c r="R227">
        <v>4.2307692307692308</v>
      </c>
      <c r="S227">
        <v>3</v>
      </c>
      <c r="T227">
        <v>1.3846153846153846</v>
      </c>
      <c r="U227">
        <v>0.30769230769230771</v>
      </c>
      <c r="V227">
        <v>0.51948051948051943</v>
      </c>
      <c r="W227">
        <v>5.9230769230769234</v>
      </c>
      <c r="X227">
        <v>0.42307692307692307</v>
      </c>
      <c r="Y227">
        <v>2</v>
      </c>
      <c r="Z227">
        <v>1.8461538461538463</v>
      </c>
      <c r="AA227">
        <v>-1.3898419389351995</v>
      </c>
      <c r="AB227">
        <v>-1.4010018988951696</v>
      </c>
      <c r="AC227">
        <v>-0.62261491432348937</v>
      </c>
      <c r="AD227">
        <v>-0.10314068764538535</v>
      </c>
      <c r="AE227">
        <v>0.84725747927629036</v>
      </c>
      <c r="AF227">
        <v>-0.65019104971183039</v>
      </c>
      <c r="AG227">
        <v>0.32481601225870615</v>
      </c>
      <c r="AH227">
        <v>-1.8373358039627379</v>
      </c>
      <c r="AI227">
        <v>0.10417685855074427</v>
      </c>
    </row>
    <row r="228" spans="1:35" hidden="1" x14ac:dyDescent="0.3">
      <c r="A228">
        <v>19</v>
      </c>
      <c r="B228">
        <v>227</v>
      </c>
      <c r="C228" s="26">
        <v>0</v>
      </c>
      <c r="D228" s="26">
        <v>252</v>
      </c>
      <c r="E228" s="26">
        <v>4</v>
      </c>
      <c r="F228">
        <v>-0.741343249237713</v>
      </c>
      <c r="G228">
        <v>-0.49246886235962289</v>
      </c>
      <c r="H228">
        <v>-0.2488743868780901</v>
      </c>
      <c r="I228" t="s">
        <v>398</v>
      </c>
      <c r="J228" t="s">
        <v>399</v>
      </c>
      <c r="K228" t="s">
        <v>78</v>
      </c>
      <c r="L228" t="s">
        <v>274</v>
      </c>
      <c r="M228" s="27">
        <v>27.6</v>
      </c>
      <c r="N228" s="28">
        <v>12</v>
      </c>
      <c r="O228">
        <v>17.461111111111112</v>
      </c>
      <c r="P228">
        <v>6.666666666666667</v>
      </c>
      <c r="Q228">
        <v>0</v>
      </c>
      <c r="R228">
        <v>2.8333333333333335</v>
      </c>
      <c r="S228">
        <v>4.666666666666667</v>
      </c>
      <c r="T228">
        <v>0.5</v>
      </c>
      <c r="U228">
        <v>0.25</v>
      </c>
      <c r="V228">
        <v>0.50684931506849318</v>
      </c>
      <c r="W228">
        <v>6.083333333333333</v>
      </c>
      <c r="X228">
        <v>0.8571428571428571</v>
      </c>
      <c r="Y228">
        <v>0.58333333333333337</v>
      </c>
      <c r="Z228">
        <v>1.4166666666666667</v>
      </c>
      <c r="AA228">
        <v>-1.4561312263566852</v>
      </c>
      <c r="AB228">
        <v>-1.4747590814619411</v>
      </c>
      <c r="AC228">
        <v>-1.1224362662109337</v>
      </c>
      <c r="AD228">
        <v>0.64559807769406685</v>
      </c>
      <c r="AE228">
        <v>-1.0805779256855663</v>
      </c>
      <c r="AF228">
        <v>-0.73972556632270381</v>
      </c>
      <c r="AG228">
        <v>0.23318265058243498</v>
      </c>
      <c r="AH228">
        <v>3.8629243679772655E-2</v>
      </c>
      <c r="AI228">
        <v>0.52400033284495029</v>
      </c>
    </row>
    <row r="229" spans="1:35" hidden="1" x14ac:dyDescent="0.3">
      <c r="A229">
        <v>19</v>
      </c>
      <c r="B229">
        <v>228</v>
      </c>
      <c r="C229" s="26">
        <v>0</v>
      </c>
      <c r="D229" s="26">
        <v>459</v>
      </c>
      <c r="E229" s="26">
        <v>0</v>
      </c>
      <c r="F229">
        <v>-0.74167301516585216</v>
      </c>
      <c r="G229">
        <v>-0.38147081649481857</v>
      </c>
      <c r="H229">
        <v>-0.36020219867103359</v>
      </c>
      <c r="I229" t="s">
        <v>447</v>
      </c>
      <c r="J229" t="s">
        <v>448</v>
      </c>
      <c r="K229" t="s">
        <v>78</v>
      </c>
      <c r="L229" t="s">
        <v>274</v>
      </c>
      <c r="M229" s="27">
        <v>23.9</v>
      </c>
      <c r="N229" s="28">
        <v>3</v>
      </c>
      <c r="O229">
        <v>22.177777777777777</v>
      </c>
      <c r="P229">
        <v>7</v>
      </c>
      <c r="Q229">
        <v>0</v>
      </c>
      <c r="R229">
        <v>1</v>
      </c>
      <c r="S229">
        <v>2</v>
      </c>
      <c r="T229">
        <v>1.6666666666666667</v>
      </c>
      <c r="U229">
        <v>0.33333333333333331</v>
      </c>
      <c r="V229">
        <v>0.5</v>
      </c>
      <c r="W229">
        <v>6</v>
      </c>
      <c r="X229">
        <v>0.6</v>
      </c>
      <c r="Y229">
        <v>1.6666666666666667</v>
      </c>
      <c r="Z229">
        <v>0.33333333333333331</v>
      </c>
      <c r="AA229">
        <v>-1.402271180326728</v>
      </c>
      <c r="AB229">
        <v>-1.4747590814619411</v>
      </c>
      <c r="AC229">
        <v>-1.7781651957513422</v>
      </c>
      <c r="AD229">
        <v>-0.55238394684905656</v>
      </c>
      <c r="AE229">
        <v>1.461929637380071</v>
      </c>
      <c r="AF229">
        <v>-0.61039793121810904</v>
      </c>
      <c r="AG229">
        <v>0.17551570612054579</v>
      </c>
      <c r="AH229">
        <v>-0.83566340793385885</v>
      </c>
      <c r="AI229">
        <v>1.5829580515870521</v>
      </c>
    </row>
    <row r="230" spans="1:35" hidden="1" x14ac:dyDescent="0.3">
      <c r="A230">
        <v>20</v>
      </c>
      <c r="B230">
        <v>229</v>
      </c>
      <c r="C230" s="26">
        <v>141.19999999999999</v>
      </c>
      <c r="D230" s="26">
        <v>198</v>
      </c>
      <c r="E230" s="26">
        <v>5</v>
      </c>
      <c r="F230">
        <v>-0.74524058604517773</v>
      </c>
      <c r="G230">
        <v>-0.6030230633951541</v>
      </c>
      <c r="H230">
        <v>-0.14221752265002363</v>
      </c>
      <c r="I230" t="s">
        <v>449</v>
      </c>
      <c r="J230" t="s">
        <v>32</v>
      </c>
      <c r="K230" t="s">
        <v>58</v>
      </c>
      <c r="L230" t="s">
        <v>275</v>
      </c>
      <c r="M230" s="27">
        <v>22.7</v>
      </c>
      <c r="N230" s="28">
        <v>12</v>
      </c>
      <c r="O230">
        <v>13.991666666666665</v>
      </c>
      <c r="P230">
        <v>3.3333333333333335</v>
      </c>
      <c r="Q230">
        <v>0.58333333333333337</v>
      </c>
      <c r="R230">
        <v>1</v>
      </c>
      <c r="S230">
        <v>1</v>
      </c>
      <c r="T230">
        <v>1.3333333333333333</v>
      </c>
      <c r="U230">
        <v>0.91666666666666663</v>
      </c>
      <c r="V230">
        <v>0.31707317073170732</v>
      </c>
      <c r="W230">
        <v>3.4166666666666665</v>
      </c>
      <c r="X230">
        <v>0.58333333333333337</v>
      </c>
      <c r="Y230">
        <v>1</v>
      </c>
      <c r="Z230">
        <v>1.4166666666666667</v>
      </c>
      <c r="AA230">
        <v>-1.9947316866562605</v>
      </c>
      <c r="AB230">
        <v>-0.91543378033058986</v>
      </c>
      <c r="AC230">
        <v>-1.7781651957513422</v>
      </c>
      <c r="AD230">
        <v>-1.0016272060527278</v>
      </c>
      <c r="AE230">
        <v>0.73549890507560289</v>
      </c>
      <c r="AF230">
        <v>0.2948955145140546</v>
      </c>
      <c r="AG230">
        <v>-0.73452380108509363</v>
      </c>
      <c r="AH230">
        <v>-0.55712065311498182</v>
      </c>
      <c r="AI230">
        <v>0.52400033284495029</v>
      </c>
    </row>
    <row r="231" spans="1:35" hidden="1" x14ac:dyDescent="0.3">
      <c r="A231">
        <v>20</v>
      </c>
      <c r="B231">
        <v>230</v>
      </c>
      <c r="C231" s="26">
        <v>147.19999999999999</v>
      </c>
      <c r="D231" s="26">
        <v>150</v>
      </c>
      <c r="E231" s="26">
        <v>10</v>
      </c>
      <c r="F231">
        <v>-0.7462368316247755</v>
      </c>
      <c r="G231">
        <v>-0.57931887923235326</v>
      </c>
      <c r="H231">
        <v>-0.16691795239242224</v>
      </c>
      <c r="I231" t="s">
        <v>450</v>
      </c>
      <c r="J231" t="s">
        <v>32</v>
      </c>
      <c r="K231" t="s">
        <v>66</v>
      </c>
      <c r="L231" t="s">
        <v>274</v>
      </c>
      <c r="M231" s="27">
        <v>31.4</v>
      </c>
      <c r="N231" s="28">
        <v>11</v>
      </c>
      <c r="O231">
        <v>24.316666666666666</v>
      </c>
      <c r="P231">
        <v>6.2727272727272725</v>
      </c>
      <c r="Q231">
        <v>0.45454545454545453</v>
      </c>
      <c r="R231">
        <v>3</v>
      </c>
      <c r="S231">
        <v>4.0909090909090908</v>
      </c>
      <c r="T231">
        <v>0.45454545454545453</v>
      </c>
      <c r="U231">
        <v>0.45454545454545453</v>
      </c>
      <c r="V231">
        <v>0.379746835443038</v>
      </c>
      <c r="W231">
        <v>7.1818181818181817</v>
      </c>
      <c r="X231">
        <v>0.5714285714285714</v>
      </c>
      <c r="Y231">
        <v>0.63636363636363635</v>
      </c>
      <c r="Z231">
        <v>1</v>
      </c>
      <c r="AA231">
        <v>-1.5197840080284535</v>
      </c>
      <c r="AB231">
        <v>-1.0389211844764725</v>
      </c>
      <c r="AC231">
        <v>-1.0628245453436238</v>
      </c>
      <c r="AD231">
        <v>0.38694286784952864</v>
      </c>
      <c r="AE231">
        <v>-1.1796366619089032</v>
      </c>
      <c r="AF231">
        <v>-0.42228500742960745</v>
      </c>
      <c r="AG231">
        <v>-0.92150385484812514</v>
      </c>
      <c r="AH231">
        <v>-0.38714928203589583</v>
      </c>
      <c r="AI231">
        <v>0.93129176313037398</v>
      </c>
    </row>
    <row r="232" spans="1:35" hidden="1" x14ac:dyDescent="0.3">
      <c r="A232">
        <v>20</v>
      </c>
      <c r="B232">
        <v>231</v>
      </c>
      <c r="C232" s="26">
        <v>0</v>
      </c>
      <c r="D232" s="26">
        <v>690</v>
      </c>
      <c r="E232" s="26">
        <v>1</v>
      </c>
      <c r="F232">
        <v>-0.74760252845973374</v>
      </c>
      <c r="G232">
        <v>-0.47104388569948191</v>
      </c>
      <c r="H232">
        <v>-0.27655864276025183</v>
      </c>
      <c r="I232" t="s">
        <v>397</v>
      </c>
      <c r="J232" t="s">
        <v>32</v>
      </c>
      <c r="K232" t="s">
        <v>72</v>
      </c>
      <c r="L232" t="s">
        <v>275</v>
      </c>
      <c r="M232" s="27">
        <v>23.7</v>
      </c>
      <c r="N232" s="28">
        <v>9</v>
      </c>
      <c r="O232">
        <v>16.549999999999997</v>
      </c>
      <c r="P232">
        <v>8.2222222222222214</v>
      </c>
      <c r="Q232">
        <v>1.6666666666666667</v>
      </c>
      <c r="R232">
        <v>2.8888888888888888</v>
      </c>
      <c r="S232">
        <v>0.66666666666666663</v>
      </c>
      <c r="T232">
        <v>0.33333333333333331</v>
      </c>
      <c r="U232">
        <v>0.22222222222222221</v>
      </c>
      <c r="V232">
        <v>0.44444444444444442</v>
      </c>
      <c r="W232">
        <v>6</v>
      </c>
      <c r="X232">
        <v>0.91666666666666663</v>
      </c>
      <c r="Y232">
        <v>1.3333333333333333</v>
      </c>
      <c r="Z232">
        <v>0.66666666666666663</v>
      </c>
      <c r="AA232">
        <v>-1.2047843448835505</v>
      </c>
      <c r="AB232">
        <v>0.1233132074847767</v>
      </c>
      <c r="AC232">
        <v>-1.102565692588497</v>
      </c>
      <c r="AD232">
        <v>-1.1513749591206182</v>
      </c>
      <c r="AE232">
        <v>-1.4437932918378003</v>
      </c>
      <c r="AF232">
        <v>-0.7828347780242354</v>
      </c>
      <c r="AG232">
        <v>-0.26330217943591394</v>
      </c>
      <c r="AH232">
        <v>0.32882215975178852</v>
      </c>
      <c r="AI232">
        <v>1.257124907358713</v>
      </c>
    </row>
    <row r="233" spans="1:35" hidden="1" x14ac:dyDescent="0.3">
      <c r="A233">
        <v>20</v>
      </c>
      <c r="B233">
        <v>232</v>
      </c>
      <c r="C233" s="26">
        <v>143.4</v>
      </c>
      <c r="D233" s="26">
        <v>193</v>
      </c>
      <c r="E233" s="26">
        <v>14</v>
      </c>
      <c r="F233">
        <v>-0.74835661601071202</v>
      </c>
      <c r="G233">
        <v>-0.52316802218372904</v>
      </c>
      <c r="H233">
        <v>-0.22518859382698297</v>
      </c>
      <c r="I233" t="s">
        <v>391</v>
      </c>
      <c r="J233" t="s">
        <v>32</v>
      </c>
      <c r="K233" t="s">
        <v>100</v>
      </c>
      <c r="L233" t="s">
        <v>274</v>
      </c>
      <c r="M233" s="27">
        <v>21.8</v>
      </c>
      <c r="N233" s="28">
        <v>13</v>
      </c>
      <c r="O233">
        <v>20.855128205128207</v>
      </c>
      <c r="P233">
        <v>10.153846153846153</v>
      </c>
      <c r="Q233">
        <v>1.1538461538461537</v>
      </c>
      <c r="R233">
        <v>2.9230769230769229</v>
      </c>
      <c r="S233">
        <v>2.4615384615384617</v>
      </c>
      <c r="T233">
        <v>0.23076923076923078</v>
      </c>
      <c r="U233">
        <v>0.30769230769230771</v>
      </c>
      <c r="V233">
        <v>0.49532710280373832</v>
      </c>
      <c r="W233">
        <v>8.2307692307692299</v>
      </c>
      <c r="X233">
        <v>0.73333333333333328</v>
      </c>
      <c r="Y233">
        <v>1.1538461538461537</v>
      </c>
      <c r="Z233">
        <v>1.6153846153846154</v>
      </c>
      <c r="AA233">
        <v>-0.89267228327405312</v>
      </c>
      <c r="AB233">
        <v>-0.36840134296036742</v>
      </c>
      <c r="AC233">
        <v>-1.0903376472823822</v>
      </c>
      <c r="AD233">
        <v>-0.34504090413966981</v>
      </c>
      <c r="AE233">
        <v>-1.6673104402391752</v>
      </c>
      <c r="AF233">
        <v>-0.65019104971183039</v>
      </c>
      <c r="AG233">
        <v>0.20023046171259867</v>
      </c>
      <c r="AH233">
        <v>-0.22454264446750538</v>
      </c>
      <c r="AI233">
        <v>0.32975365070882512</v>
      </c>
    </row>
    <row r="234" spans="1:35" hidden="1" x14ac:dyDescent="0.3">
      <c r="A234">
        <v>20</v>
      </c>
      <c r="B234">
        <v>233</v>
      </c>
      <c r="C234" s="26">
        <v>135</v>
      </c>
      <c r="D234" s="26">
        <v>267</v>
      </c>
      <c r="E234" s="26">
        <v>8</v>
      </c>
      <c r="F234">
        <v>-0.74962209352550402</v>
      </c>
      <c r="G234">
        <v>-0.40244804952596974</v>
      </c>
      <c r="H234">
        <v>-0.34717404399953428</v>
      </c>
      <c r="I234" t="s">
        <v>451</v>
      </c>
      <c r="J234" t="s">
        <v>452</v>
      </c>
      <c r="K234" t="s">
        <v>76</v>
      </c>
      <c r="L234" t="s">
        <v>45</v>
      </c>
      <c r="M234" s="27">
        <v>23.9</v>
      </c>
      <c r="N234" s="28">
        <v>9</v>
      </c>
      <c r="O234">
        <v>17.657407407407408</v>
      </c>
      <c r="P234">
        <v>9.8888888888888893</v>
      </c>
      <c r="Q234">
        <v>0</v>
      </c>
      <c r="R234">
        <v>4.8888888888888893</v>
      </c>
      <c r="S234">
        <v>1.2222222222222223</v>
      </c>
      <c r="T234">
        <v>0.44444444444444442</v>
      </c>
      <c r="U234">
        <v>1.1111111111111112</v>
      </c>
      <c r="V234">
        <v>0.64814814814814814</v>
      </c>
      <c r="W234">
        <v>6</v>
      </c>
      <c r="X234">
        <v>0.6785714285714286</v>
      </c>
      <c r="Y234">
        <v>3.1111111111111112</v>
      </c>
      <c r="Z234">
        <v>1.6666666666666667</v>
      </c>
      <c r="AA234">
        <v>-0.93548411473376281</v>
      </c>
      <c r="AB234">
        <v>-1.4747590814619411</v>
      </c>
      <c r="AC234">
        <v>-0.38722504218077852</v>
      </c>
      <c r="AD234">
        <v>-0.90179537067413407</v>
      </c>
      <c r="AE234">
        <v>-1.2016497144029779</v>
      </c>
      <c r="AF234">
        <v>0.59665999642477596</v>
      </c>
      <c r="AG234">
        <v>1.3456967342711046</v>
      </c>
      <c r="AH234">
        <v>-0.94310132764971077</v>
      </c>
      <c r="AI234">
        <v>0.27962547467369603</v>
      </c>
    </row>
    <row r="235" spans="1:35" hidden="1" x14ac:dyDescent="0.3">
      <c r="A235">
        <v>20</v>
      </c>
      <c r="B235">
        <v>234</v>
      </c>
      <c r="C235" s="26">
        <v>136.30000000000001</v>
      </c>
      <c r="D235" s="26">
        <v>221</v>
      </c>
      <c r="E235" s="26">
        <v>8</v>
      </c>
      <c r="F235">
        <v>-0.7515652026658064</v>
      </c>
      <c r="G235">
        <v>-0.37157392070794193</v>
      </c>
      <c r="H235">
        <v>-0.37999128195786447</v>
      </c>
      <c r="I235" t="s">
        <v>453</v>
      </c>
      <c r="J235" t="s">
        <v>32</v>
      </c>
      <c r="K235" t="s">
        <v>54</v>
      </c>
      <c r="L235" t="s">
        <v>275</v>
      </c>
      <c r="M235" s="27">
        <v>27.7</v>
      </c>
      <c r="N235" s="28">
        <v>12</v>
      </c>
      <c r="O235">
        <v>20.165277777777778</v>
      </c>
      <c r="P235">
        <v>7.416666666666667</v>
      </c>
      <c r="Q235">
        <v>1.0833333333333333</v>
      </c>
      <c r="R235">
        <v>4.166666666666667</v>
      </c>
      <c r="S235">
        <v>1</v>
      </c>
      <c r="T235">
        <v>0.41666666666666669</v>
      </c>
      <c r="U235">
        <v>0.58333333333333337</v>
      </c>
      <c r="V235">
        <v>0.62068965517241381</v>
      </c>
      <c r="W235">
        <v>4.833333333333333</v>
      </c>
      <c r="X235">
        <v>0.5714285714285714</v>
      </c>
      <c r="Y235">
        <v>0.58333333333333337</v>
      </c>
      <c r="Z235">
        <v>0.91666666666666663</v>
      </c>
      <c r="AA235">
        <v>-1.3349461227892809</v>
      </c>
      <c r="AB235">
        <v>-0.43601209364657467</v>
      </c>
      <c r="AC235">
        <v>-0.64554249927245466</v>
      </c>
      <c r="AD235">
        <v>-1.0016272060527278</v>
      </c>
      <c r="AE235">
        <v>-1.2621856087616834</v>
      </c>
      <c r="AF235">
        <v>-0.22241502590432452</v>
      </c>
      <c r="AG235">
        <v>0.9040410831017085</v>
      </c>
      <c r="AH235">
        <v>-0.35822786223359843</v>
      </c>
      <c r="AI235">
        <v>1.0127500491874586</v>
      </c>
    </row>
    <row r="236" spans="1:35" hidden="1" x14ac:dyDescent="0.3">
      <c r="A236">
        <v>20</v>
      </c>
      <c r="B236">
        <v>235</v>
      </c>
      <c r="C236" s="26">
        <v>0</v>
      </c>
      <c r="D236" s="26">
        <v>362</v>
      </c>
      <c r="E236" s="26">
        <v>2</v>
      </c>
      <c r="F236">
        <v>-0.76521626728420011</v>
      </c>
      <c r="G236">
        <v>-0.57466020878654778</v>
      </c>
      <c r="H236">
        <v>-0.19055605849765234</v>
      </c>
      <c r="I236" t="s">
        <v>454</v>
      </c>
      <c r="J236" t="s">
        <v>455</v>
      </c>
      <c r="K236" t="s">
        <v>76</v>
      </c>
      <c r="L236" t="s">
        <v>274</v>
      </c>
      <c r="M236" s="27">
        <v>21.5</v>
      </c>
      <c r="N236" s="28">
        <v>12</v>
      </c>
      <c r="O236">
        <v>17.433333333333334</v>
      </c>
      <c r="P236">
        <v>10.25</v>
      </c>
      <c r="Q236">
        <v>1.3333333333333333</v>
      </c>
      <c r="R236">
        <v>1.4166666666666667</v>
      </c>
      <c r="S236">
        <v>1.5</v>
      </c>
      <c r="T236">
        <v>0.66666666666666663</v>
      </c>
      <c r="U236">
        <v>8.3333333333333329E-2</v>
      </c>
      <c r="V236">
        <v>0.43269230769230771</v>
      </c>
      <c r="W236">
        <v>8.6666666666666661</v>
      </c>
      <c r="X236">
        <v>0.77272727272727271</v>
      </c>
      <c r="Y236">
        <v>1.8333333333333333</v>
      </c>
      <c r="Z236">
        <v>1.25</v>
      </c>
      <c r="AA236">
        <v>-0.87713573153464219</v>
      </c>
      <c r="AB236">
        <v>-0.19630125030456699</v>
      </c>
      <c r="AC236">
        <v>-1.6291358935830675</v>
      </c>
      <c r="AD236">
        <v>-0.77700557645089219</v>
      </c>
      <c r="AE236">
        <v>-0.71736255953333261</v>
      </c>
      <c r="AF236">
        <v>-0.99838083653189336</v>
      </c>
      <c r="AG236">
        <v>-0.50234491304864881</v>
      </c>
      <c r="AH236">
        <v>-0.16119202305100666</v>
      </c>
      <c r="AI236">
        <v>0.68691690495911983</v>
      </c>
    </row>
    <row r="237" spans="1:35" hidden="1" x14ac:dyDescent="0.3">
      <c r="A237">
        <v>20</v>
      </c>
      <c r="B237">
        <v>236</v>
      </c>
      <c r="C237" s="26">
        <v>139.30000000000001</v>
      </c>
      <c r="D237" s="26">
        <v>226</v>
      </c>
      <c r="E237" s="26">
        <v>9</v>
      </c>
      <c r="F237">
        <v>-0.76943524114358586</v>
      </c>
      <c r="G237">
        <v>-0.5411390345205418</v>
      </c>
      <c r="H237">
        <v>-0.22829620662304406</v>
      </c>
      <c r="I237" t="s">
        <v>456</v>
      </c>
      <c r="J237" t="s">
        <v>32</v>
      </c>
      <c r="K237" t="s">
        <v>111</v>
      </c>
      <c r="L237" t="s">
        <v>275</v>
      </c>
      <c r="M237" s="27">
        <v>20.3</v>
      </c>
      <c r="N237" s="28">
        <v>13</v>
      </c>
      <c r="O237">
        <v>22.207692307692305</v>
      </c>
      <c r="P237">
        <v>9.3076923076923084</v>
      </c>
      <c r="Q237">
        <v>1.6153846153846154</v>
      </c>
      <c r="R237">
        <v>3.1538461538461537</v>
      </c>
      <c r="S237">
        <v>1.3846153846153846</v>
      </c>
      <c r="T237">
        <v>0.61538461538461542</v>
      </c>
      <c r="U237">
        <v>0.23076923076923078</v>
      </c>
      <c r="V237">
        <v>0.41052631578947368</v>
      </c>
      <c r="W237">
        <v>7.3076923076923075</v>
      </c>
      <c r="X237">
        <v>0.6470588235294118</v>
      </c>
      <c r="Y237">
        <v>2.6153846153846154</v>
      </c>
      <c r="Z237">
        <v>0.76923076923076927</v>
      </c>
      <c r="AA237">
        <v>-1.0293939385808681</v>
      </c>
      <c r="AB237">
        <v>7.4141752440262276E-2</v>
      </c>
      <c r="AC237">
        <v>-1.0077983414661071</v>
      </c>
      <c r="AD237">
        <v>-0.82884133712823882</v>
      </c>
      <c r="AE237">
        <v>-0.82912113373401986</v>
      </c>
      <c r="AF237">
        <v>-0.76957040519299491</v>
      </c>
      <c r="AG237">
        <v>-0.64107317796822993</v>
      </c>
      <c r="AH237">
        <v>-0.99546328434313491</v>
      </c>
      <c r="AI237">
        <v>1.1568685552884546</v>
      </c>
    </row>
    <row r="238" spans="1:35" hidden="1" x14ac:dyDescent="0.3">
      <c r="A238">
        <v>20</v>
      </c>
      <c r="B238">
        <v>237</v>
      </c>
      <c r="C238" s="26">
        <v>143.1</v>
      </c>
      <c r="D238" s="26">
        <v>163</v>
      </c>
      <c r="E238" s="26">
        <v>5</v>
      </c>
      <c r="F238">
        <v>-0.76998913470638775</v>
      </c>
      <c r="G238">
        <v>-0.79962774916139223</v>
      </c>
      <c r="H238">
        <v>2.9638614455004486E-2</v>
      </c>
      <c r="I238" t="s">
        <v>457</v>
      </c>
      <c r="J238" t="s">
        <v>32</v>
      </c>
      <c r="K238" t="s">
        <v>100</v>
      </c>
      <c r="L238" t="s">
        <v>274</v>
      </c>
      <c r="M238" s="27">
        <v>24.2</v>
      </c>
      <c r="N238" s="28">
        <v>10</v>
      </c>
      <c r="O238">
        <v>25.306666666666665</v>
      </c>
      <c r="P238">
        <v>9.9</v>
      </c>
      <c r="Q238">
        <v>0.8</v>
      </c>
      <c r="R238">
        <v>3.3</v>
      </c>
      <c r="S238">
        <v>1.6</v>
      </c>
      <c r="T238">
        <v>0.8</v>
      </c>
      <c r="U238">
        <v>0.1</v>
      </c>
      <c r="V238">
        <v>0.34234234234234234</v>
      </c>
      <c r="W238">
        <v>11.1</v>
      </c>
      <c r="X238">
        <v>0.68181818181818177</v>
      </c>
      <c r="Y238">
        <v>2.2000000000000002</v>
      </c>
      <c r="Z238">
        <v>1.8</v>
      </c>
      <c r="AA238">
        <v>-0.93368877986609755</v>
      </c>
      <c r="AB238">
        <v>-0.70768438276751655</v>
      </c>
      <c r="AC238">
        <v>-0.95552344778246612</v>
      </c>
      <c r="AD238">
        <v>-0.73208125053052497</v>
      </c>
      <c r="AE238">
        <v>-0.42679026661154529</v>
      </c>
      <c r="AF238">
        <v>-0.97251530951097453</v>
      </c>
      <c r="AG238">
        <v>-1.9560180164901761</v>
      </c>
      <c r="AH238">
        <v>-0.6616405058755892</v>
      </c>
      <c r="AI238">
        <v>0.14929221698236048</v>
      </c>
    </row>
    <row r="239" spans="1:35" hidden="1" x14ac:dyDescent="0.3">
      <c r="A239">
        <v>20</v>
      </c>
      <c r="B239">
        <v>238</v>
      </c>
      <c r="C239" s="26">
        <v>0</v>
      </c>
      <c r="D239" s="26">
        <v>722</v>
      </c>
      <c r="E239" s="26">
        <v>8</v>
      </c>
      <c r="F239">
        <v>-0.77311520799184952</v>
      </c>
      <c r="G239">
        <v>-0.5257387923125959</v>
      </c>
      <c r="H239">
        <v>-0.24737641567925361</v>
      </c>
      <c r="I239" t="s">
        <v>458</v>
      </c>
      <c r="J239" t="s">
        <v>32</v>
      </c>
      <c r="K239" t="s">
        <v>60</v>
      </c>
      <c r="L239" t="s">
        <v>274</v>
      </c>
      <c r="M239" s="27">
        <v>22.4</v>
      </c>
      <c r="N239" s="28">
        <v>14</v>
      </c>
      <c r="O239">
        <v>18.689285714285717</v>
      </c>
      <c r="P239">
        <v>7.3571428571428568</v>
      </c>
      <c r="Q239">
        <v>0.7857142857142857</v>
      </c>
      <c r="R239">
        <v>1.9285714285714286</v>
      </c>
      <c r="S239">
        <v>2.0714285714285716</v>
      </c>
      <c r="T239">
        <v>0.7857142857142857</v>
      </c>
      <c r="U239">
        <v>7.1428571428571425E-2</v>
      </c>
      <c r="V239">
        <v>0.45652173913043476</v>
      </c>
      <c r="W239">
        <v>6.5714285714285712</v>
      </c>
      <c r="X239">
        <v>0.88888888888888884</v>
      </c>
      <c r="Y239">
        <v>0.6428571428571429</v>
      </c>
      <c r="Z239">
        <v>1.0714285714285714</v>
      </c>
      <c r="AA239">
        <v>-1.3445639881517735</v>
      </c>
      <c r="AB239">
        <v>-0.72138214524420274</v>
      </c>
      <c r="AC239">
        <v>-1.4460427509191871</v>
      </c>
      <c r="AD239">
        <v>-0.52029514262022281</v>
      </c>
      <c r="AE239">
        <v>-0.45792301228173693</v>
      </c>
      <c r="AF239">
        <v>-1.0168562129754071</v>
      </c>
      <c r="AG239">
        <v>-0.18131304995186009</v>
      </c>
      <c r="AH239">
        <v>9.5256796249582887E-2</v>
      </c>
      <c r="AI239">
        <v>0.8614703750814442</v>
      </c>
    </row>
    <row r="240" spans="1:35" hidden="1" x14ac:dyDescent="0.3">
      <c r="A240">
        <v>20</v>
      </c>
      <c r="B240">
        <v>239</v>
      </c>
      <c r="C240" s="26">
        <v>0</v>
      </c>
      <c r="D240" s="26">
        <v>272</v>
      </c>
      <c r="E240" s="26">
        <v>3</v>
      </c>
      <c r="F240">
        <v>-0.77851843396432852</v>
      </c>
      <c r="G240">
        <v>-0.4988532229352684</v>
      </c>
      <c r="H240">
        <v>-0.27966521102906011</v>
      </c>
      <c r="I240" t="s">
        <v>400</v>
      </c>
      <c r="J240" t="s">
        <v>32</v>
      </c>
      <c r="K240" t="s">
        <v>118</v>
      </c>
      <c r="L240" t="s">
        <v>275</v>
      </c>
      <c r="M240" s="27">
        <v>24</v>
      </c>
      <c r="N240" s="28">
        <v>13</v>
      </c>
      <c r="O240">
        <v>20.838461538461541</v>
      </c>
      <c r="P240">
        <v>4.7692307692307692</v>
      </c>
      <c r="Q240">
        <v>0.76923076923076927</v>
      </c>
      <c r="R240">
        <v>7.9230769230769234</v>
      </c>
      <c r="S240">
        <v>1.3846153846153846</v>
      </c>
      <c r="T240">
        <v>0.15384615384615385</v>
      </c>
      <c r="U240">
        <v>0.30769230769230771</v>
      </c>
      <c r="V240">
        <v>0.47058823529411764</v>
      </c>
      <c r="W240">
        <v>3.9230769230769229</v>
      </c>
      <c r="X240">
        <v>0.5714285714285714</v>
      </c>
      <c r="Y240">
        <v>0.53846153846153844</v>
      </c>
      <c r="Z240">
        <v>0.92307692307692313</v>
      </c>
      <c r="AA240">
        <v>-1.7627191806810589</v>
      </c>
      <c r="AB240">
        <v>-0.73718725579422517</v>
      </c>
      <c r="AC240">
        <v>0.69801397873691395</v>
      </c>
      <c r="AD240">
        <v>-0.82884133712823882</v>
      </c>
      <c r="AE240">
        <v>-1.8349483015402062</v>
      </c>
      <c r="AF240">
        <v>-0.65019104971183039</v>
      </c>
      <c r="AG240">
        <v>-4.6533995850183779E-2</v>
      </c>
      <c r="AH240">
        <v>-0.33375589163165409</v>
      </c>
      <c r="AI240">
        <v>1.0064840271830675</v>
      </c>
    </row>
    <row r="241" spans="1:35" hidden="1" x14ac:dyDescent="0.3">
      <c r="A241">
        <v>20</v>
      </c>
      <c r="B241">
        <v>240</v>
      </c>
      <c r="C241" s="26">
        <v>0</v>
      </c>
      <c r="D241" s="26">
        <v>623</v>
      </c>
      <c r="E241" s="26">
        <v>1</v>
      </c>
      <c r="F241">
        <v>-0.78153568055736777</v>
      </c>
      <c r="G241">
        <v>-0.6207413929999327</v>
      </c>
      <c r="H241">
        <v>-0.16079428755743508</v>
      </c>
      <c r="I241" t="s">
        <v>459</v>
      </c>
      <c r="J241" t="s">
        <v>32</v>
      </c>
      <c r="K241" t="s">
        <v>68</v>
      </c>
      <c r="L241" t="s">
        <v>274</v>
      </c>
      <c r="M241" s="27">
        <v>19.5</v>
      </c>
      <c r="N241" s="28">
        <v>11</v>
      </c>
      <c r="O241">
        <v>18.936363636363637</v>
      </c>
      <c r="P241">
        <v>6</v>
      </c>
      <c r="Q241">
        <v>0.36363636363636365</v>
      </c>
      <c r="R241">
        <v>2.7272727272727271</v>
      </c>
      <c r="S241">
        <v>1.3636363636363635</v>
      </c>
      <c r="T241">
        <v>0.63636363636363635</v>
      </c>
      <c r="U241">
        <v>0.36363636363636365</v>
      </c>
      <c r="V241">
        <v>0.35820895522388058</v>
      </c>
      <c r="W241">
        <v>6.0909090909090908</v>
      </c>
      <c r="X241">
        <v>1</v>
      </c>
      <c r="Y241">
        <v>1.2727272727272727</v>
      </c>
      <c r="Z241">
        <v>1.0909090909090908</v>
      </c>
      <c r="AA241">
        <v>-1.5638513184166005</v>
      </c>
      <c r="AB241">
        <v>-1.1260887638735664</v>
      </c>
      <c r="AC241">
        <v>-1.1603709976719492</v>
      </c>
      <c r="AD241">
        <v>-0.83826602088775648</v>
      </c>
      <c r="AE241">
        <v>-0.78340171701555694</v>
      </c>
      <c r="AF241">
        <v>-0.56336970027098354</v>
      </c>
      <c r="AG241">
        <v>-0.9583509514386469</v>
      </c>
      <c r="AH241">
        <v>0.56459875423483741</v>
      </c>
      <c r="AI241">
        <v>0.84242817834082706</v>
      </c>
    </row>
    <row r="242" spans="1:35" hidden="1" x14ac:dyDescent="0.3">
      <c r="A242">
        <v>21</v>
      </c>
      <c r="B242">
        <v>241</v>
      </c>
      <c r="C242" s="26">
        <v>0</v>
      </c>
      <c r="D242" s="26">
        <v>288</v>
      </c>
      <c r="E242" s="26">
        <v>2</v>
      </c>
      <c r="F242">
        <v>-0.78186363657932545</v>
      </c>
      <c r="G242">
        <v>-0.55854589559926882</v>
      </c>
      <c r="H242">
        <v>-0.22331774098005663</v>
      </c>
      <c r="I242" t="s">
        <v>460</v>
      </c>
      <c r="J242" t="s">
        <v>32</v>
      </c>
      <c r="K242" t="s">
        <v>39</v>
      </c>
      <c r="L242" t="s">
        <v>275</v>
      </c>
      <c r="M242" s="27">
        <v>26.5</v>
      </c>
      <c r="N242" s="28">
        <v>12</v>
      </c>
      <c r="O242">
        <v>26.362500000000001</v>
      </c>
      <c r="P242">
        <v>8</v>
      </c>
      <c r="Q242">
        <v>1</v>
      </c>
      <c r="R242">
        <v>5.083333333333333</v>
      </c>
      <c r="S242">
        <v>0.83333333333333337</v>
      </c>
      <c r="T242">
        <v>0.66666666666666663</v>
      </c>
      <c r="U242">
        <v>0.33333333333333331</v>
      </c>
      <c r="V242">
        <v>0.45</v>
      </c>
      <c r="W242">
        <v>6.666666666666667</v>
      </c>
      <c r="X242">
        <v>0.5714285714285714</v>
      </c>
      <c r="Y242">
        <v>1.75</v>
      </c>
      <c r="Z242">
        <v>1.25</v>
      </c>
      <c r="AA242">
        <v>-1.2406910422368553</v>
      </c>
      <c r="AB242">
        <v>-0.51591570809391052</v>
      </c>
      <c r="AC242">
        <v>-0.31767803450225057</v>
      </c>
      <c r="AD242">
        <v>-1.076501082586673</v>
      </c>
      <c r="AE242">
        <v>-0.71736255953333261</v>
      </c>
      <c r="AF242">
        <v>-0.61039793121810904</v>
      </c>
      <c r="AG242">
        <v>-0.24078450929726183</v>
      </c>
      <c r="AH242">
        <v>-0.99449909788414681</v>
      </c>
      <c r="AI242">
        <v>0.68691690495911983</v>
      </c>
    </row>
    <row r="243" spans="1:35" hidden="1" x14ac:dyDescent="0.3">
      <c r="A243">
        <v>21</v>
      </c>
      <c r="B243">
        <v>242</v>
      </c>
      <c r="C243" s="26">
        <v>0</v>
      </c>
      <c r="D243" s="26">
        <v>387</v>
      </c>
      <c r="E243" s="26">
        <v>0</v>
      </c>
      <c r="F243">
        <v>-0.78667464537844378</v>
      </c>
      <c r="G243">
        <v>-0.51975212431125284</v>
      </c>
      <c r="H243">
        <v>-0.26692252106719094</v>
      </c>
      <c r="I243" t="s">
        <v>461</v>
      </c>
      <c r="J243" t="s">
        <v>462</v>
      </c>
      <c r="K243" t="s">
        <v>64</v>
      </c>
      <c r="L243" t="s">
        <v>274</v>
      </c>
      <c r="M243" s="27">
        <v>24.1</v>
      </c>
      <c r="N243" s="28">
        <v>2</v>
      </c>
      <c r="O243">
        <v>19.966666666666669</v>
      </c>
      <c r="P243">
        <v>4</v>
      </c>
      <c r="Q243">
        <v>0.5</v>
      </c>
      <c r="R243">
        <v>3</v>
      </c>
      <c r="S243">
        <v>1.5</v>
      </c>
      <c r="T243">
        <v>1.5</v>
      </c>
      <c r="U243">
        <v>0</v>
      </c>
      <c r="V243">
        <v>0.6</v>
      </c>
      <c r="W243">
        <v>2.5</v>
      </c>
      <c r="X243">
        <v>0.5</v>
      </c>
      <c r="Y243">
        <v>1</v>
      </c>
      <c r="Z243">
        <v>1.5</v>
      </c>
      <c r="AA243">
        <v>-1.8870115945963457</v>
      </c>
      <c r="AB243">
        <v>-0.99533739477792582</v>
      </c>
      <c r="AC243">
        <v>-1.0628245453436238</v>
      </c>
      <c r="AD243">
        <v>-0.77700557645089219</v>
      </c>
      <c r="AE243">
        <v>1.098714271227837</v>
      </c>
      <c r="AF243">
        <v>-1.1277084716364882</v>
      </c>
      <c r="AG243">
        <v>0.38641135205996557</v>
      </c>
      <c r="AH243">
        <v>-0.75554920607166753</v>
      </c>
      <c r="AI243">
        <v>0.44254204678786557</v>
      </c>
    </row>
    <row r="244" spans="1:35" hidden="1" x14ac:dyDescent="0.3">
      <c r="A244">
        <v>21</v>
      </c>
      <c r="B244">
        <v>243</v>
      </c>
      <c r="C244" s="26">
        <v>0</v>
      </c>
      <c r="D244" s="26">
        <v>287</v>
      </c>
      <c r="E244" s="26">
        <v>3</v>
      </c>
      <c r="F244">
        <v>-0.78719387961828624</v>
      </c>
      <c r="G244">
        <v>-0.57584978047387492</v>
      </c>
      <c r="H244">
        <v>-0.21134409914441132</v>
      </c>
      <c r="I244" t="s">
        <v>463</v>
      </c>
      <c r="J244" t="s">
        <v>32</v>
      </c>
      <c r="K244" t="s">
        <v>76</v>
      </c>
      <c r="L244" t="s">
        <v>274</v>
      </c>
      <c r="M244" s="27">
        <v>30.7</v>
      </c>
      <c r="N244" s="28">
        <v>8</v>
      </c>
      <c r="O244">
        <v>22.079166666666666</v>
      </c>
      <c r="P244">
        <v>10.25</v>
      </c>
      <c r="Q244">
        <v>1.25</v>
      </c>
      <c r="R244">
        <v>3</v>
      </c>
      <c r="S244">
        <v>1.625</v>
      </c>
      <c r="T244">
        <v>0.625</v>
      </c>
      <c r="U244">
        <v>0</v>
      </c>
      <c r="V244">
        <v>0.39240506329113922</v>
      </c>
      <c r="W244">
        <v>9.875</v>
      </c>
      <c r="X244">
        <v>0.66666666666666663</v>
      </c>
      <c r="Y244">
        <v>1.875</v>
      </c>
      <c r="Z244">
        <v>0.5</v>
      </c>
      <c r="AA244">
        <v>-0.87713573153464219</v>
      </c>
      <c r="AB244">
        <v>-0.27620486475190281</v>
      </c>
      <c r="AC244">
        <v>-1.0628245453436238</v>
      </c>
      <c r="AD244">
        <v>-0.72085016905043331</v>
      </c>
      <c r="AE244">
        <v>-0.80816640107139104</v>
      </c>
      <c r="AF244">
        <v>-1.1277084716364882</v>
      </c>
      <c r="AG244">
        <v>-1.0923323464097525</v>
      </c>
      <c r="AH244">
        <v>-0.63746697393952234</v>
      </c>
      <c r="AI244">
        <v>1.4200414794728824</v>
      </c>
    </row>
    <row r="245" spans="1:35" hidden="1" x14ac:dyDescent="0.3">
      <c r="A245">
        <v>21</v>
      </c>
      <c r="B245">
        <v>244</v>
      </c>
      <c r="C245" s="26">
        <v>0</v>
      </c>
      <c r="D245" s="26">
        <v>384</v>
      </c>
      <c r="E245" s="26">
        <v>0</v>
      </c>
      <c r="F245">
        <v>-0.78865480863452253</v>
      </c>
      <c r="G245">
        <v>-0.61253519280666846</v>
      </c>
      <c r="H245">
        <v>-0.17611961582785407</v>
      </c>
      <c r="I245" t="s">
        <v>464</v>
      </c>
      <c r="J245" t="s">
        <v>465</v>
      </c>
      <c r="K245" t="s">
        <v>81</v>
      </c>
      <c r="L245" t="s">
        <v>274</v>
      </c>
      <c r="M245" s="27">
        <v>28.1</v>
      </c>
      <c r="N245" s="28">
        <v>10</v>
      </c>
      <c r="O245">
        <v>14.906666666666666</v>
      </c>
      <c r="P245">
        <v>4.7</v>
      </c>
      <c r="Q245">
        <v>0.3</v>
      </c>
      <c r="R245">
        <v>3.1</v>
      </c>
      <c r="S245">
        <v>1.3</v>
      </c>
      <c r="T245">
        <v>0.8</v>
      </c>
      <c r="U245">
        <v>0.6</v>
      </c>
      <c r="V245">
        <v>0.2978723404255319</v>
      </c>
      <c r="W245">
        <v>4.7</v>
      </c>
      <c r="X245">
        <v>0.8</v>
      </c>
      <c r="Y245">
        <v>2</v>
      </c>
      <c r="Z245">
        <v>0.8</v>
      </c>
      <c r="AA245">
        <v>-1.773905497933435</v>
      </c>
      <c r="AB245">
        <v>-1.1871060694515319</v>
      </c>
      <c r="AC245">
        <v>-1.027057512823238</v>
      </c>
      <c r="AD245">
        <v>-0.86685422829162639</v>
      </c>
      <c r="AE245">
        <v>-0.42679026661154529</v>
      </c>
      <c r="AF245">
        <v>-0.19654949888340564</v>
      </c>
      <c r="AG245">
        <v>-1.1190247244857361</v>
      </c>
      <c r="AH245">
        <v>-4.2320586446874767E-2</v>
      </c>
      <c r="AI245">
        <v>1.1267916496673773</v>
      </c>
    </row>
    <row r="246" spans="1:35" hidden="1" x14ac:dyDescent="0.3">
      <c r="A246">
        <v>21</v>
      </c>
      <c r="B246">
        <v>245</v>
      </c>
      <c r="C246" s="26">
        <v>137.1</v>
      </c>
      <c r="D246" s="26">
        <v>202</v>
      </c>
      <c r="E246" s="26">
        <v>6</v>
      </c>
      <c r="F246">
        <v>-0.78909167339693831</v>
      </c>
      <c r="G246">
        <v>-0.48056594465351515</v>
      </c>
      <c r="H246">
        <v>-0.30852572874342316</v>
      </c>
      <c r="I246" t="s">
        <v>466</v>
      </c>
      <c r="J246" t="s">
        <v>32</v>
      </c>
      <c r="K246" t="s">
        <v>90</v>
      </c>
      <c r="L246" t="s">
        <v>275</v>
      </c>
      <c r="M246" s="27">
        <v>29.7</v>
      </c>
      <c r="N246" s="28">
        <v>12</v>
      </c>
      <c r="O246">
        <v>16.705555555555559</v>
      </c>
      <c r="P246">
        <v>6.416666666666667</v>
      </c>
      <c r="Q246">
        <v>0</v>
      </c>
      <c r="R246">
        <v>5.833333333333333</v>
      </c>
      <c r="S246">
        <v>2.25</v>
      </c>
      <c r="T246">
        <v>0.66666666666666663</v>
      </c>
      <c r="U246">
        <v>0.83333333333333337</v>
      </c>
      <c r="V246">
        <v>0.5636363636363636</v>
      </c>
      <c r="W246">
        <v>4.583333333333333</v>
      </c>
      <c r="X246">
        <v>0.5357142857142857</v>
      </c>
      <c r="Y246">
        <v>2.3333333333333335</v>
      </c>
      <c r="Z246">
        <v>1.25</v>
      </c>
      <c r="AA246">
        <v>-1.4965262608791534</v>
      </c>
      <c r="AB246">
        <v>-1.4747590814619411</v>
      </c>
      <c r="AC246">
        <v>-4.9425290599356179E-2</v>
      </c>
      <c r="AD246">
        <v>-0.44007313204813875</v>
      </c>
      <c r="AE246">
        <v>-0.71736255953333261</v>
      </c>
      <c r="AF246">
        <v>0.16556787940945991</v>
      </c>
      <c r="AG246">
        <v>0.51163130693781211</v>
      </c>
      <c r="AH246">
        <v>-1.5110632686661063</v>
      </c>
      <c r="AI246">
        <v>0.68691690495911983</v>
      </c>
    </row>
    <row r="247" spans="1:35" hidden="1" x14ac:dyDescent="0.3">
      <c r="A247">
        <v>21</v>
      </c>
      <c r="B247">
        <v>246</v>
      </c>
      <c r="C247" s="26">
        <v>0</v>
      </c>
      <c r="D247" s="26">
        <v>437</v>
      </c>
      <c r="E247" s="26">
        <v>0</v>
      </c>
      <c r="F247">
        <v>-0.79105201999358754</v>
      </c>
      <c r="G247">
        <v>-0.43415954035571303</v>
      </c>
      <c r="H247">
        <v>-0.35689247963787452</v>
      </c>
      <c r="I247" t="s">
        <v>467</v>
      </c>
      <c r="J247" t="s">
        <v>32</v>
      </c>
      <c r="K247" t="s">
        <v>33</v>
      </c>
      <c r="L247" t="s">
        <v>275</v>
      </c>
      <c r="M247" s="27">
        <v>21.5</v>
      </c>
      <c r="N247" s="28">
        <v>2</v>
      </c>
      <c r="O247">
        <v>21.925000000000001</v>
      </c>
      <c r="P247">
        <v>5</v>
      </c>
      <c r="Q247">
        <v>0</v>
      </c>
      <c r="R247">
        <v>8</v>
      </c>
      <c r="S247">
        <v>0</v>
      </c>
      <c r="T247">
        <v>0</v>
      </c>
      <c r="U247">
        <v>0.5</v>
      </c>
      <c r="V247">
        <v>0.75</v>
      </c>
      <c r="W247">
        <v>2</v>
      </c>
      <c r="X247">
        <v>1</v>
      </c>
      <c r="Y247">
        <v>2</v>
      </c>
      <c r="Z247">
        <v>1</v>
      </c>
      <c r="AA247">
        <v>-1.725431456506473</v>
      </c>
      <c r="AB247">
        <v>-1.4747590814619411</v>
      </c>
      <c r="AC247">
        <v>0.72552708067567218</v>
      </c>
      <c r="AD247">
        <v>-1.4508704652563991</v>
      </c>
      <c r="AE247">
        <v>-2.1702240241422683</v>
      </c>
      <c r="AF247">
        <v>-0.35174266100891938</v>
      </c>
      <c r="AG247">
        <v>0.69863651362332102</v>
      </c>
      <c r="AH247">
        <v>0.9101364677452155</v>
      </c>
      <c r="AI247">
        <v>0.93129176313037398</v>
      </c>
    </row>
    <row r="248" spans="1:35" hidden="1" x14ac:dyDescent="0.3">
      <c r="A248">
        <v>21</v>
      </c>
      <c r="B248">
        <v>247</v>
      </c>
      <c r="C248" s="26">
        <v>0</v>
      </c>
      <c r="D248" s="26">
        <v>364</v>
      </c>
      <c r="E248" s="26">
        <v>4</v>
      </c>
      <c r="F248">
        <v>-0.79450062204217564</v>
      </c>
      <c r="G248">
        <v>-0.51203247823951525</v>
      </c>
      <c r="H248">
        <v>-0.28246814380266039</v>
      </c>
      <c r="I248" t="s">
        <v>468</v>
      </c>
      <c r="J248" t="s">
        <v>32</v>
      </c>
      <c r="K248" t="s">
        <v>58</v>
      </c>
      <c r="L248" t="s">
        <v>274</v>
      </c>
      <c r="M248" s="27">
        <v>22.3</v>
      </c>
      <c r="N248" s="28">
        <v>13</v>
      </c>
      <c r="O248">
        <v>22.678205128205128</v>
      </c>
      <c r="P248">
        <v>9.4615384615384617</v>
      </c>
      <c r="Q248">
        <v>1.8461538461538463</v>
      </c>
      <c r="R248">
        <v>2.2307692307692308</v>
      </c>
      <c r="S248">
        <v>0.84615384615384615</v>
      </c>
      <c r="T248">
        <v>0.15384615384615385</v>
      </c>
      <c r="U248">
        <v>0.38461538461538464</v>
      </c>
      <c r="V248">
        <v>0.44897959183673469</v>
      </c>
      <c r="W248">
        <v>7.5384615384615383</v>
      </c>
      <c r="X248">
        <v>0.7857142857142857</v>
      </c>
      <c r="Y248">
        <v>1.0769230769230769</v>
      </c>
      <c r="Z248">
        <v>0.69230769230769229</v>
      </c>
      <c r="AA248">
        <v>-1.004535455797811</v>
      </c>
      <c r="AB248">
        <v>0.2954133001405771</v>
      </c>
      <c r="AC248">
        <v>-1.3379555647312078</v>
      </c>
      <c r="AD248">
        <v>-1.0707415536225233</v>
      </c>
      <c r="AE248">
        <v>-1.8349483015402062</v>
      </c>
      <c r="AF248">
        <v>-0.53081169423066599</v>
      </c>
      <c r="AG248">
        <v>-0.27884876920155599</v>
      </c>
      <c r="AH248">
        <v>-7.7925084513393514E-2</v>
      </c>
      <c r="AI248">
        <v>1.2320608193411484</v>
      </c>
    </row>
    <row r="249" spans="1:35" hidden="1" x14ac:dyDescent="0.3">
      <c r="A249">
        <v>21</v>
      </c>
      <c r="B249">
        <v>248</v>
      </c>
      <c r="C249" s="26">
        <v>0</v>
      </c>
      <c r="D249" s="26">
        <v>306</v>
      </c>
      <c r="E249" s="26">
        <v>2</v>
      </c>
      <c r="F249">
        <v>-0.79569898684120977</v>
      </c>
      <c r="G249">
        <v>-0.59987561537022649</v>
      </c>
      <c r="H249">
        <v>-0.19582337147098328</v>
      </c>
      <c r="I249" t="s">
        <v>469</v>
      </c>
      <c r="J249" t="s">
        <v>32</v>
      </c>
      <c r="K249" t="s">
        <v>78</v>
      </c>
      <c r="L249" t="s">
        <v>275</v>
      </c>
      <c r="M249" s="27">
        <v>27.9</v>
      </c>
      <c r="N249" s="28">
        <v>13</v>
      </c>
      <c r="O249">
        <v>21.447435897435891</v>
      </c>
      <c r="P249">
        <v>9.1538461538461533</v>
      </c>
      <c r="Q249">
        <v>1.6923076923076923</v>
      </c>
      <c r="R249">
        <v>2.7692307692307692</v>
      </c>
      <c r="S249">
        <v>1.3076923076923077</v>
      </c>
      <c r="T249">
        <v>0.15384615384615385</v>
      </c>
      <c r="U249">
        <v>0.15384615384615385</v>
      </c>
      <c r="V249">
        <v>0.42056074766355139</v>
      </c>
      <c r="W249">
        <v>8.2307692307692299</v>
      </c>
      <c r="X249">
        <v>0.875</v>
      </c>
      <c r="Y249">
        <v>0.61538461538461542</v>
      </c>
      <c r="Z249">
        <v>1.1538461538461537</v>
      </c>
      <c r="AA249">
        <v>-1.0542524213639257</v>
      </c>
      <c r="AB249">
        <v>0.1478989350070338</v>
      </c>
      <c r="AC249">
        <v>-1.1453638511598991</v>
      </c>
      <c r="AD249">
        <v>-0.86339851091313657</v>
      </c>
      <c r="AE249">
        <v>-1.8349483015402062</v>
      </c>
      <c r="AF249">
        <v>-0.88894976067415932</v>
      </c>
      <c r="AG249">
        <v>-0.60989486546855687</v>
      </c>
      <c r="AH249">
        <v>6.9121002755824321E-2</v>
      </c>
      <c r="AI249">
        <v>0.78090723502498693</v>
      </c>
    </row>
    <row r="250" spans="1:35" hidden="1" x14ac:dyDescent="0.3">
      <c r="A250">
        <v>21</v>
      </c>
      <c r="B250">
        <v>249</v>
      </c>
      <c r="C250" s="26">
        <v>0</v>
      </c>
      <c r="D250" s="26">
        <v>297</v>
      </c>
      <c r="E250" s="26">
        <v>0</v>
      </c>
      <c r="F250">
        <v>-0.79581525347090343</v>
      </c>
      <c r="G250">
        <v>-0.48208571178212739</v>
      </c>
      <c r="H250">
        <v>-0.31372954168877604</v>
      </c>
      <c r="I250" t="s">
        <v>470</v>
      </c>
      <c r="J250" t="s">
        <v>32</v>
      </c>
      <c r="K250" t="s">
        <v>52</v>
      </c>
      <c r="L250" t="s">
        <v>274</v>
      </c>
      <c r="M250" s="27">
        <v>31.1</v>
      </c>
      <c r="N250" s="28">
        <v>5</v>
      </c>
      <c r="O250">
        <v>12.88</v>
      </c>
      <c r="P250">
        <v>6</v>
      </c>
      <c r="Q250">
        <v>0</v>
      </c>
      <c r="R250">
        <v>2</v>
      </c>
      <c r="S250">
        <v>1.8</v>
      </c>
      <c r="T250">
        <v>1</v>
      </c>
      <c r="U250">
        <v>0.2</v>
      </c>
      <c r="V250">
        <v>0.57894736842105265</v>
      </c>
      <c r="W250">
        <v>3.8</v>
      </c>
      <c r="X250">
        <v>0.88888888888888884</v>
      </c>
      <c r="Y250">
        <v>1.8</v>
      </c>
      <c r="Z250">
        <v>1.2</v>
      </c>
      <c r="AA250">
        <v>-1.5638513184166005</v>
      </c>
      <c r="AB250">
        <v>-1.4747590814619411</v>
      </c>
      <c r="AC250">
        <v>-1.4204948705474831</v>
      </c>
      <c r="AD250">
        <v>-0.64223259868979077</v>
      </c>
      <c r="AE250">
        <v>9.0681727711352921E-3</v>
      </c>
      <c r="AF250">
        <v>-0.81732214738546061</v>
      </c>
      <c r="AG250">
        <v>0.49614349166380672</v>
      </c>
      <c r="AH250">
        <v>0.33888506943381663</v>
      </c>
      <c r="AI250">
        <v>0.73579187659337064</v>
      </c>
    </row>
    <row r="251" spans="1:35" hidden="1" x14ac:dyDescent="0.3">
      <c r="A251">
        <v>21</v>
      </c>
      <c r="B251">
        <v>250</v>
      </c>
      <c r="C251" s="26">
        <v>140.80000000000001</v>
      </c>
      <c r="D251" s="26">
        <v>211</v>
      </c>
      <c r="E251" s="26">
        <v>4</v>
      </c>
      <c r="F251">
        <v>-0.81048062355509631</v>
      </c>
      <c r="G251">
        <v>-0.54809179806753305</v>
      </c>
      <c r="H251">
        <v>-0.26238882548756326</v>
      </c>
      <c r="I251" t="s">
        <v>471</v>
      </c>
      <c r="J251" t="s">
        <v>32</v>
      </c>
      <c r="K251" t="s">
        <v>74</v>
      </c>
      <c r="L251" t="s">
        <v>274</v>
      </c>
      <c r="M251" s="27">
        <v>33.1</v>
      </c>
      <c r="N251" s="28">
        <v>12</v>
      </c>
      <c r="O251">
        <v>24.091666666666665</v>
      </c>
      <c r="P251">
        <v>7</v>
      </c>
      <c r="Q251">
        <v>1.3333333333333333</v>
      </c>
      <c r="R251">
        <v>2.3333333333333335</v>
      </c>
      <c r="S251">
        <v>0.91666666666666663</v>
      </c>
      <c r="T251">
        <v>0.75</v>
      </c>
      <c r="U251">
        <v>8.3333333333333329E-2</v>
      </c>
      <c r="V251">
        <v>0.4</v>
      </c>
      <c r="W251">
        <v>5.833333333333333</v>
      </c>
      <c r="X251">
        <v>0.75</v>
      </c>
      <c r="Y251">
        <v>1.3333333333333333</v>
      </c>
      <c r="Z251">
        <v>0.58333333333333337</v>
      </c>
      <c r="AA251">
        <v>-1.402271180326728</v>
      </c>
      <c r="AB251">
        <v>-0.19630125030456699</v>
      </c>
      <c r="AC251">
        <v>-1.3012714288128633</v>
      </c>
      <c r="AD251">
        <v>-1.0390641443197004</v>
      </c>
      <c r="AE251">
        <v>-0.53575487645721553</v>
      </c>
      <c r="AF251">
        <v>-0.99838083653189336</v>
      </c>
      <c r="AG251">
        <v>-0.5980450111379213</v>
      </c>
      <c r="AH251">
        <v>-0.20032064813270647</v>
      </c>
      <c r="AI251">
        <v>1.3385831934157977</v>
      </c>
    </row>
    <row r="252" spans="1:35" hidden="1" x14ac:dyDescent="0.3">
      <c r="A252">
        <v>21</v>
      </c>
      <c r="B252">
        <v>251</v>
      </c>
      <c r="C252" s="26">
        <v>0</v>
      </c>
      <c r="D252" s="26">
        <v>380</v>
      </c>
      <c r="E252" s="26">
        <v>0</v>
      </c>
      <c r="F252">
        <v>-0.81224462833999866</v>
      </c>
      <c r="G252">
        <v>-0.54698627327918148</v>
      </c>
      <c r="H252">
        <v>-0.26525835506081719</v>
      </c>
      <c r="I252" t="s">
        <v>472</v>
      </c>
      <c r="J252" t="s">
        <v>32</v>
      </c>
      <c r="K252" t="s">
        <v>160</v>
      </c>
      <c r="L252" t="s">
        <v>275</v>
      </c>
      <c r="M252" s="27">
        <v>28.7</v>
      </c>
      <c r="N252" s="28">
        <v>11</v>
      </c>
      <c r="O252">
        <v>17.425757575757576</v>
      </c>
      <c r="P252">
        <v>5.9090909090909092</v>
      </c>
      <c r="Q252">
        <v>1.0909090909090908</v>
      </c>
      <c r="R252">
        <v>3.0909090909090908</v>
      </c>
      <c r="S252">
        <v>1.5454545454545454</v>
      </c>
      <c r="T252">
        <v>0.81818181818181823</v>
      </c>
      <c r="U252">
        <v>9.0909090909090912E-2</v>
      </c>
      <c r="V252">
        <v>0.42307692307692307</v>
      </c>
      <c r="W252">
        <v>4.7272727272727275</v>
      </c>
      <c r="X252">
        <v>0.6428571428571429</v>
      </c>
      <c r="Y252">
        <v>1.2727272727272727</v>
      </c>
      <c r="Z252">
        <v>0.81818181818181823</v>
      </c>
      <c r="AA252">
        <v>-1.578540421879316</v>
      </c>
      <c r="AB252">
        <v>-0.42874812869681683</v>
      </c>
      <c r="AC252">
        <v>-1.0303090612341821</v>
      </c>
      <c r="AD252">
        <v>-0.75658542830527076</v>
      </c>
      <c r="AE252">
        <v>-0.38716677212221068</v>
      </c>
      <c r="AF252">
        <v>-0.98662377879511198</v>
      </c>
      <c r="AG252">
        <v>-0.34618299384210999</v>
      </c>
      <c r="AH252">
        <v>-0.51773880734708344</v>
      </c>
      <c r="AI252">
        <v>1.1090189327094679</v>
      </c>
    </row>
    <row r="253" spans="1:35" hidden="1" x14ac:dyDescent="0.3">
      <c r="A253">
        <v>21</v>
      </c>
      <c r="B253">
        <v>252</v>
      </c>
      <c r="C253" s="26">
        <v>0</v>
      </c>
      <c r="D253" s="26">
        <v>407</v>
      </c>
      <c r="E253" s="26">
        <v>1</v>
      </c>
      <c r="F253">
        <v>-0.81304482600222028</v>
      </c>
      <c r="G253">
        <v>-0.50985154039170133</v>
      </c>
      <c r="H253">
        <v>-0.30319328561051895</v>
      </c>
      <c r="I253" t="s">
        <v>473</v>
      </c>
      <c r="J253" t="s">
        <v>32</v>
      </c>
      <c r="K253" t="s">
        <v>50</v>
      </c>
      <c r="L253" t="s">
        <v>274</v>
      </c>
      <c r="M253" s="27">
        <v>30.4</v>
      </c>
      <c r="N253" s="28">
        <v>12</v>
      </c>
      <c r="O253">
        <v>14.084722222222226</v>
      </c>
      <c r="P253">
        <v>5.75</v>
      </c>
      <c r="Q253">
        <v>0.16666666666666666</v>
      </c>
      <c r="R253">
        <v>1.8333333333333333</v>
      </c>
      <c r="S253">
        <v>2.25</v>
      </c>
      <c r="T253">
        <v>0.75</v>
      </c>
      <c r="U253">
        <v>0.16666666666666666</v>
      </c>
      <c r="V253">
        <v>0.53658536585365857</v>
      </c>
      <c r="W253">
        <v>3.4166666666666665</v>
      </c>
      <c r="X253">
        <v>0.92</v>
      </c>
      <c r="Y253">
        <v>2.0833333333333335</v>
      </c>
      <c r="Z253">
        <v>1.0833333333333333</v>
      </c>
      <c r="AA253">
        <v>-1.6042463529390687</v>
      </c>
      <c r="AB253">
        <v>-1.3149518525672692</v>
      </c>
      <c r="AC253">
        <v>-1.4801065914147931</v>
      </c>
      <c r="AD253">
        <v>-0.44007313204813875</v>
      </c>
      <c r="AE253">
        <v>-0.53575487645721553</v>
      </c>
      <c r="AF253">
        <v>-0.86905320142729869</v>
      </c>
      <c r="AG253">
        <v>0.25281644141694043</v>
      </c>
      <c r="AH253">
        <v>0.55287222483824172</v>
      </c>
      <c r="AI253">
        <v>0.84983347707328938</v>
      </c>
    </row>
    <row r="254" spans="1:35" hidden="1" x14ac:dyDescent="0.3">
      <c r="A254">
        <v>22</v>
      </c>
      <c r="B254">
        <v>253</v>
      </c>
      <c r="C254" s="26">
        <v>0</v>
      </c>
      <c r="D254" s="26">
        <v>271</v>
      </c>
      <c r="E254" s="26">
        <v>2</v>
      </c>
      <c r="F254">
        <v>-0.82032814504693907</v>
      </c>
      <c r="G254">
        <v>-0.51124136627100569</v>
      </c>
      <c r="H254">
        <v>-0.30908677877593338</v>
      </c>
      <c r="I254" t="s">
        <v>474</v>
      </c>
      <c r="J254" t="s">
        <v>32</v>
      </c>
      <c r="K254" t="s">
        <v>74</v>
      </c>
      <c r="L254" t="s">
        <v>275</v>
      </c>
      <c r="M254" s="27">
        <v>32.5</v>
      </c>
      <c r="N254" s="28">
        <v>12</v>
      </c>
      <c r="O254">
        <v>15.931944444444442</v>
      </c>
      <c r="P254">
        <v>5.666666666666667</v>
      </c>
      <c r="Q254">
        <v>0.66666666666666663</v>
      </c>
      <c r="R254">
        <v>4.75</v>
      </c>
      <c r="S254">
        <v>0.5</v>
      </c>
      <c r="T254">
        <v>0.41666666666666669</v>
      </c>
      <c r="U254">
        <v>0.41666666666666669</v>
      </c>
      <c r="V254">
        <v>0.42105263157894735</v>
      </c>
      <c r="W254">
        <v>4.75</v>
      </c>
      <c r="X254">
        <v>0.8571428571428571</v>
      </c>
      <c r="Y254">
        <v>1.1666666666666667</v>
      </c>
      <c r="Z254">
        <v>0.41666666666666669</v>
      </c>
      <c r="AA254">
        <v>-1.6177113644465579</v>
      </c>
      <c r="AB254">
        <v>-0.83553016588325402</v>
      </c>
      <c r="AC254">
        <v>-0.4369014762368702</v>
      </c>
      <c r="AD254">
        <v>-1.2262488356545633</v>
      </c>
      <c r="AE254">
        <v>-1.2621856087616834</v>
      </c>
      <c r="AF254">
        <v>-0.48107029611351415</v>
      </c>
      <c r="AG254">
        <v>-0.36037504664044445</v>
      </c>
      <c r="AH254">
        <v>0.11735073176786949</v>
      </c>
      <c r="AI254">
        <v>1.5014997655299671</v>
      </c>
    </row>
    <row r="255" spans="1:35" hidden="1" x14ac:dyDescent="0.3">
      <c r="A255">
        <v>22</v>
      </c>
      <c r="B255">
        <v>254</v>
      </c>
      <c r="C255" s="26">
        <v>102.1</v>
      </c>
      <c r="D255" s="26">
        <v>98</v>
      </c>
      <c r="E255" s="26">
        <v>33</v>
      </c>
      <c r="F255">
        <v>-0.82052819000855182</v>
      </c>
      <c r="G255">
        <v>-0.70371824873009237</v>
      </c>
      <c r="H255">
        <v>-0.11680994127845945</v>
      </c>
      <c r="I255" t="s">
        <v>475</v>
      </c>
      <c r="J255" t="s">
        <v>32</v>
      </c>
      <c r="K255" t="s">
        <v>124</v>
      </c>
      <c r="L255" t="s">
        <v>45</v>
      </c>
      <c r="M255" s="27">
        <v>30.3</v>
      </c>
      <c r="N255" s="28">
        <v>12</v>
      </c>
      <c r="O255">
        <v>15.59861111111111</v>
      </c>
      <c r="P255">
        <v>5</v>
      </c>
      <c r="Q255">
        <v>0.58333333333333337</v>
      </c>
      <c r="R255">
        <v>4.75</v>
      </c>
      <c r="S255">
        <v>0.41666666666666669</v>
      </c>
      <c r="T255">
        <v>0.25</v>
      </c>
      <c r="U255">
        <v>0.66666666666666663</v>
      </c>
      <c r="V255">
        <v>0.36065573770491804</v>
      </c>
      <c r="W255">
        <v>5.083333333333333</v>
      </c>
      <c r="X255">
        <v>1</v>
      </c>
      <c r="Y255">
        <v>0.75</v>
      </c>
      <c r="Z255">
        <v>1.75</v>
      </c>
      <c r="AA255">
        <v>-1.725431456506473</v>
      </c>
      <c r="AB255">
        <v>-0.91543378033058986</v>
      </c>
      <c r="AC255">
        <v>-0.4369014762368702</v>
      </c>
      <c r="AD255">
        <v>-1.2636857739215361</v>
      </c>
      <c r="AE255">
        <v>-1.6254009749139173</v>
      </c>
      <c r="AF255">
        <v>-9.3087390799729816E-2</v>
      </c>
      <c r="AG255">
        <v>-0.78793409712757756</v>
      </c>
      <c r="AH255">
        <v>0.31624352264925326</v>
      </c>
      <c r="AI255">
        <v>0.19816718861661137</v>
      </c>
    </row>
    <row r="256" spans="1:35" hidden="1" x14ac:dyDescent="0.3">
      <c r="A256">
        <v>22</v>
      </c>
      <c r="B256">
        <v>255</v>
      </c>
      <c r="C256" s="26">
        <v>0</v>
      </c>
      <c r="D256" s="26">
        <v>241</v>
      </c>
      <c r="E256" s="26">
        <v>6</v>
      </c>
      <c r="F256">
        <v>-0.82211608936108682</v>
      </c>
      <c r="G256">
        <v>-0.68032450459148908</v>
      </c>
      <c r="H256">
        <v>-0.14179158476959774</v>
      </c>
      <c r="I256" t="s">
        <v>476</v>
      </c>
      <c r="J256" t="s">
        <v>32</v>
      </c>
      <c r="K256" t="s">
        <v>124</v>
      </c>
      <c r="L256" t="s">
        <v>274</v>
      </c>
      <c r="M256" s="27">
        <v>28.2</v>
      </c>
      <c r="N256" s="28">
        <v>12</v>
      </c>
      <c r="O256">
        <v>20.206944444444446</v>
      </c>
      <c r="P256">
        <v>5.416666666666667</v>
      </c>
      <c r="Q256">
        <v>0.33333333333333331</v>
      </c>
      <c r="R256">
        <v>2.3333333333333335</v>
      </c>
      <c r="S256">
        <v>2.5833333333333335</v>
      </c>
      <c r="T256">
        <v>0.33333333333333331</v>
      </c>
      <c r="U256">
        <v>0.58333333333333337</v>
      </c>
      <c r="V256">
        <v>0.35616438356164382</v>
      </c>
      <c r="W256">
        <v>6.083333333333333</v>
      </c>
      <c r="X256">
        <v>1</v>
      </c>
      <c r="Y256">
        <v>0.75</v>
      </c>
      <c r="Z256">
        <v>1.3333333333333333</v>
      </c>
      <c r="AA256">
        <v>-1.6581063989690261</v>
      </c>
      <c r="AB256">
        <v>-1.1551446236725977</v>
      </c>
      <c r="AC256">
        <v>-1.3012714288128633</v>
      </c>
      <c r="AD256">
        <v>-0.29032537898024829</v>
      </c>
      <c r="AE256">
        <v>-1.4437932918378003</v>
      </c>
      <c r="AF256">
        <v>-0.22241502590432452</v>
      </c>
      <c r="AG256">
        <v>-0.97356653469782906</v>
      </c>
      <c r="AH256">
        <v>0.31624352264925326</v>
      </c>
      <c r="AI256">
        <v>0.60545861890203512</v>
      </c>
    </row>
    <row r="257" spans="1:35" hidden="1" x14ac:dyDescent="0.3">
      <c r="A257">
        <v>22</v>
      </c>
      <c r="B257">
        <v>256</v>
      </c>
      <c r="C257" s="26">
        <v>0</v>
      </c>
      <c r="D257" s="26">
        <v>412</v>
      </c>
      <c r="E257" s="26">
        <v>1</v>
      </c>
      <c r="F257">
        <v>-0.82256675247867683</v>
      </c>
      <c r="G257">
        <v>-0.59172188958000971</v>
      </c>
      <c r="H257">
        <v>-0.23084486289866712</v>
      </c>
      <c r="I257" t="s">
        <v>392</v>
      </c>
      <c r="J257" t="s">
        <v>32</v>
      </c>
      <c r="K257" t="s">
        <v>33</v>
      </c>
      <c r="L257" t="s">
        <v>274</v>
      </c>
      <c r="M257" s="27">
        <v>26.8</v>
      </c>
      <c r="N257" s="28">
        <v>13</v>
      </c>
      <c r="O257">
        <v>19.024358974358979</v>
      </c>
      <c r="P257">
        <v>7.6923076923076925</v>
      </c>
      <c r="Q257">
        <v>1.7692307692307692</v>
      </c>
      <c r="R257">
        <v>1.3076923076923077</v>
      </c>
      <c r="S257">
        <v>0.76923076923076927</v>
      </c>
      <c r="T257">
        <v>0.61538461538461542</v>
      </c>
      <c r="U257">
        <v>7.6923076923076927E-2</v>
      </c>
      <c r="V257">
        <v>0.37349397590361444</v>
      </c>
      <c r="W257">
        <v>6.384615384615385</v>
      </c>
      <c r="X257">
        <v>0.78947368421052633</v>
      </c>
      <c r="Y257">
        <v>1.4615384615384615</v>
      </c>
      <c r="Z257">
        <v>0.61538461538461542</v>
      </c>
      <c r="AA257">
        <v>-1.29040800780297</v>
      </c>
      <c r="AB257">
        <v>0.22165611757380535</v>
      </c>
      <c r="AC257">
        <v>-1.6681127879963087</v>
      </c>
      <c r="AD257">
        <v>-1.1052987274074211</v>
      </c>
      <c r="AE257">
        <v>-0.82912113373401986</v>
      </c>
      <c r="AF257">
        <v>-1.0083291161553236</v>
      </c>
      <c r="AG257">
        <v>-0.87478282226319148</v>
      </c>
      <c r="AH257">
        <v>-7.835361182849937E-2</v>
      </c>
      <c r="AI257">
        <v>1.3072530833938421</v>
      </c>
    </row>
    <row r="258" spans="1:35" hidden="1" x14ac:dyDescent="0.3">
      <c r="A258">
        <v>22</v>
      </c>
      <c r="B258">
        <v>257</v>
      </c>
      <c r="C258" s="26">
        <v>140</v>
      </c>
      <c r="D258" s="26">
        <v>189</v>
      </c>
      <c r="E258" s="26">
        <v>12</v>
      </c>
      <c r="F258">
        <v>-0.82371253430048852</v>
      </c>
      <c r="G258">
        <v>-0.64780002155155403</v>
      </c>
      <c r="H258">
        <v>-0.17591251274893449</v>
      </c>
      <c r="I258" t="s">
        <v>477</v>
      </c>
      <c r="J258" t="s">
        <v>32</v>
      </c>
      <c r="K258" t="s">
        <v>39</v>
      </c>
      <c r="L258" t="s">
        <v>275</v>
      </c>
      <c r="M258" s="27">
        <v>27.7</v>
      </c>
      <c r="N258" s="28">
        <v>12</v>
      </c>
      <c r="O258">
        <v>22.833333333333339</v>
      </c>
      <c r="P258">
        <v>11</v>
      </c>
      <c r="Q258">
        <v>1.9166666666666667</v>
      </c>
      <c r="R258">
        <v>2.3333333333333335</v>
      </c>
      <c r="S258">
        <v>1.4166666666666667</v>
      </c>
      <c r="T258">
        <v>8.3333333333333329E-2</v>
      </c>
      <c r="U258">
        <v>0.16666666666666666</v>
      </c>
      <c r="V258">
        <v>0.35714285714285715</v>
      </c>
      <c r="W258">
        <v>10.5</v>
      </c>
      <c r="X258">
        <v>0.73076923076923073</v>
      </c>
      <c r="Y258">
        <v>2.1666666666666665</v>
      </c>
      <c r="Z258">
        <v>0.33333333333333331</v>
      </c>
      <c r="AA258">
        <v>-0.75595062796723778</v>
      </c>
      <c r="AB258">
        <v>0.36302405082678435</v>
      </c>
      <c r="AC258">
        <v>-1.3012714288128633</v>
      </c>
      <c r="AD258">
        <v>-0.81444251471786477</v>
      </c>
      <c r="AE258">
        <v>-1.988616341066151</v>
      </c>
      <c r="AF258">
        <v>-0.86905320142729869</v>
      </c>
      <c r="AG258">
        <v>-1.6471705054476187</v>
      </c>
      <c r="AH258">
        <v>-0.39967767693878775</v>
      </c>
      <c r="AI258">
        <v>1.5829580515870521</v>
      </c>
    </row>
    <row r="259" spans="1:35" hidden="1" x14ac:dyDescent="0.3">
      <c r="A259">
        <v>22</v>
      </c>
      <c r="B259">
        <v>258</v>
      </c>
      <c r="C259" s="26">
        <v>142.69999999999999</v>
      </c>
      <c r="D259" s="26">
        <v>155</v>
      </c>
      <c r="E259" s="26">
        <v>16</v>
      </c>
      <c r="F259">
        <v>-0.82516556458756707</v>
      </c>
      <c r="G259">
        <v>-0.57288336076959223</v>
      </c>
      <c r="H259">
        <v>-0.25228220381797484</v>
      </c>
      <c r="I259" t="s">
        <v>478</v>
      </c>
      <c r="J259" t="s">
        <v>32</v>
      </c>
      <c r="K259" t="s">
        <v>90</v>
      </c>
      <c r="L259" t="s">
        <v>275</v>
      </c>
      <c r="M259" s="27">
        <v>25.7</v>
      </c>
      <c r="N259" s="28">
        <v>12</v>
      </c>
      <c r="O259">
        <v>22.027777777777775</v>
      </c>
      <c r="P259">
        <v>9.1666666666666661</v>
      </c>
      <c r="Q259">
        <v>1</v>
      </c>
      <c r="R259">
        <v>3</v>
      </c>
      <c r="S259">
        <v>1.3333333333333333</v>
      </c>
      <c r="T259">
        <v>0.33333333333333331</v>
      </c>
      <c r="U259">
        <v>0.66666666666666663</v>
      </c>
      <c r="V259">
        <v>0.44680851063829785</v>
      </c>
      <c r="W259">
        <v>7.833333333333333</v>
      </c>
      <c r="X259">
        <v>0.63636363636363635</v>
      </c>
      <c r="Y259">
        <v>1.8333333333333333</v>
      </c>
      <c r="Z259">
        <v>1</v>
      </c>
      <c r="AA259">
        <v>-1.0521808811320041</v>
      </c>
      <c r="AB259">
        <v>-0.51591570809391052</v>
      </c>
      <c r="AC259">
        <v>-1.0628245453436238</v>
      </c>
      <c r="AD259">
        <v>-0.85187945298483736</v>
      </c>
      <c r="AE259">
        <v>-1.4437932918378003</v>
      </c>
      <c r="AF259">
        <v>-9.3087390799729816E-2</v>
      </c>
      <c r="AG259">
        <v>-0.31108305794373431</v>
      </c>
      <c r="AH259">
        <v>-0.75647768192106324</v>
      </c>
      <c r="AI259">
        <v>0.93129176313037398</v>
      </c>
    </row>
    <row r="260" spans="1:35" hidden="1" x14ac:dyDescent="0.3">
      <c r="A260">
        <v>22</v>
      </c>
      <c r="B260">
        <v>259</v>
      </c>
      <c r="C260" s="26">
        <v>139.1</v>
      </c>
      <c r="D260" s="26">
        <v>151</v>
      </c>
      <c r="E260" s="26">
        <v>16</v>
      </c>
      <c r="F260">
        <v>-0.8315659973057723</v>
      </c>
      <c r="G260">
        <v>-0.67757346433053578</v>
      </c>
      <c r="H260">
        <v>-0.15399253297523652</v>
      </c>
      <c r="I260" t="s">
        <v>479</v>
      </c>
      <c r="J260" t="s">
        <v>480</v>
      </c>
      <c r="K260" t="s">
        <v>60</v>
      </c>
      <c r="L260" t="s">
        <v>275</v>
      </c>
      <c r="M260" s="27">
        <v>23.8</v>
      </c>
      <c r="N260" s="28">
        <v>1</v>
      </c>
      <c r="O260">
        <v>10.45</v>
      </c>
      <c r="P260">
        <v>3</v>
      </c>
      <c r="Q260">
        <v>1</v>
      </c>
      <c r="R260">
        <v>9</v>
      </c>
      <c r="S260">
        <v>1</v>
      </c>
      <c r="T260">
        <v>0</v>
      </c>
      <c r="U260">
        <v>0</v>
      </c>
      <c r="V260">
        <v>0.25</v>
      </c>
      <c r="W260">
        <v>4</v>
      </c>
      <c r="X260">
        <v>0</v>
      </c>
      <c r="Y260">
        <v>0</v>
      </c>
      <c r="Z260">
        <v>1</v>
      </c>
      <c r="AA260">
        <v>-2.0485917326862184</v>
      </c>
      <c r="AB260">
        <v>-0.51591570809391052</v>
      </c>
      <c r="AC260">
        <v>1.0831974058795315</v>
      </c>
      <c r="AD260">
        <v>-1.0016272060527278</v>
      </c>
      <c r="AE260">
        <v>-2.1702240241422683</v>
      </c>
      <c r="AF260">
        <v>-1.1277084716364882</v>
      </c>
      <c r="AG260">
        <v>-1.2084909609647898</v>
      </c>
      <c r="AH260">
        <v>-4.0092244408324193E-2</v>
      </c>
      <c r="AI260">
        <v>0.93129176313037398</v>
      </c>
    </row>
    <row r="261" spans="1:35" hidden="1" x14ac:dyDescent="0.3">
      <c r="A261">
        <v>22</v>
      </c>
      <c r="B261">
        <v>260</v>
      </c>
      <c r="C261" s="26">
        <v>141</v>
      </c>
      <c r="D261" s="26">
        <v>164</v>
      </c>
      <c r="E261" s="26">
        <v>5</v>
      </c>
      <c r="F261">
        <v>-0.83220148133411154</v>
      </c>
      <c r="G261">
        <v>-0.57276759833569857</v>
      </c>
      <c r="H261">
        <v>-0.25943388299841297</v>
      </c>
      <c r="I261" t="s">
        <v>481</v>
      </c>
      <c r="J261" t="s">
        <v>32</v>
      </c>
      <c r="K261" t="s">
        <v>124</v>
      </c>
      <c r="L261" t="s">
        <v>275</v>
      </c>
      <c r="M261" s="27">
        <v>34.4</v>
      </c>
      <c r="N261" s="28">
        <v>11</v>
      </c>
      <c r="O261">
        <v>20.678787878787876</v>
      </c>
      <c r="P261">
        <v>4.1818181818181817</v>
      </c>
      <c r="Q261">
        <v>1.0909090909090908</v>
      </c>
      <c r="R261">
        <v>3.4545454545454546</v>
      </c>
      <c r="S261">
        <v>0.81818181818181823</v>
      </c>
      <c r="T261">
        <v>0.81818181818181823</v>
      </c>
      <c r="U261">
        <v>0</v>
      </c>
      <c r="V261">
        <v>0.35714285714285715</v>
      </c>
      <c r="W261">
        <v>3.8181818181818183</v>
      </c>
      <c r="X261">
        <v>0.8</v>
      </c>
      <c r="Y261">
        <v>0.45454545454545453</v>
      </c>
      <c r="Z261">
        <v>0.63636363636363635</v>
      </c>
      <c r="AA261">
        <v>-1.8576333876709143</v>
      </c>
      <c r="AB261">
        <v>-0.42874812869681683</v>
      </c>
      <c r="AC261">
        <v>-0.90024712479641511</v>
      </c>
      <c r="AD261">
        <v>-1.0833077986352133</v>
      </c>
      <c r="AE261">
        <v>-0.38716677212221068</v>
      </c>
      <c r="AF261">
        <v>-1.1277084716364882</v>
      </c>
      <c r="AG261">
        <v>-0.61624411797106871</v>
      </c>
      <c r="AH261">
        <v>-4.0598685780722052E-2</v>
      </c>
      <c r="AI261">
        <v>1.2867461022885618</v>
      </c>
    </row>
    <row r="262" spans="1:35" hidden="1" x14ac:dyDescent="0.3">
      <c r="A262">
        <v>22</v>
      </c>
      <c r="B262">
        <v>261</v>
      </c>
      <c r="C262" s="26">
        <v>0</v>
      </c>
      <c r="D262" s="26">
        <v>323</v>
      </c>
      <c r="E262" s="26">
        <v>0</v>
      </c>
      <c r="F262">
        <v>-0.83264591018447998</v>
      </c>
      <c r="G262">
        <v>-0.74893076436124706</v>
      </c>
      <c r="H262">
        <v>-8.3715145823232917E-2</v>
      </c>
      <c r="I262" t="s">
        <v>482</v>
      </c>
      <c r="J262" t="s">
        <v>32</v>
      </c>
      <c r="K262" t="s">
        <v>56</v>
      </c>
      <c r="L262" t="s">
        <v>274</v>
      </c>
      <c r="M262" s="27">
        <v>29</v>
      </c>
      <c r="N262" s="28">
        <v>8</v>
      </c>
      <c r="O262">
        <v>14.547916666666667</v>
      </c>
      <c r="P262">
        <v>3.5</v>
      </c>
      <c r="Q262">
        <v>0.375</v>
      </c>
      <c r="R262">
        <v>1</v>
      </c>
      <c r="S262">
        <v>3.625</v>
      </c>
      <c r="T262">
        <v>1</v>
      </c>
      <c r="U262">
        <v>0.125</v>
      </c>
      <c r="V262">
        <v>0.21621621621621623</v>
      </c>
      <c r="W262">
        <v>4.625</v>
      </c>
      <c r="X262">
        <v>0.75</v>
      </c>
      <c r="Y262">
        <v>1.5</v>
      </c>
      <c r="Z262">
        <v>1.25</v>
      </c>
      <c r="AA262">
        <v>-1.9678016636412818</v>
      </c>
      <c r="AB262">
        <v>-1.1151928164489295</v>
      </c>
      <c r="AC262">
        <v>-1.7781651957513422</v>
      </c>
      <c r="AD262">
        <v>0.17763634935690917</v>
      </c>
      <c r="AE262">
        <v>9.0681727711352921E-3</v>
      </c>
      <c r="AF262">
        <v>-0.93371701897959603</v>
      </c>
      <c r="AG262">
        <v>-1.598772412918984</v>
      </c>
      <c r="AH262">
        <v>-0.22034919859825428</v>
      </c>
      <c r="AI262">
        <v>0.68691690495911983</v>
      </c>
    </row>
    <row r="263" spans="1:35" hidden="1" x14ac:dyDescent="0.3">
      <c r="A263">
        <v>22</v>
      </c>
      <c r="B263">
        <v>262</v>
      </c>
      <c r="C263" s="26">
        <v>146.6</v>
      </c>
      <c r="D263" s="26">
        <v>141</v>
      </c>
      <c r="E263" s="26">
        <v>17</v>
      </c>
      <c r="F263">
        <v>-0.83577480635189916</v>
      </c>
      <c r="G263">
        <v>-0.5200743251939941</v>
      </c>
      <c r="H263">
        <v>-0.31570048115790506</v>
      </c>
      <c r="I263" t="s">
        <v>483</v>
      </c>
      <c r="J263" t="s">
        <v>32</v>
      </c>
      <c r="K263" t="s">
        <v>100</v>
      </c>
      <c r="L263" t="s">
        <v>275</v>
      </c>
      <c r="M263" s="27">
        <v>33.4</v>
      </c>
      <c r="N263" s="28">
        <v>13</v>
      </c>
      <c r="O263">
        <v>18.452564102564104</v>
      </c>
      <c r="P263">
        <v>6.5384615384615383</v>
      </c>
      <c r="Q263">
        <v>1.2307692307692308</v>
      </c>
      <c r="R263">
        <v>2.5384615384615383</v>
      </c>
      <c r="S263">
        <v>0.61538461538461542</v>
      </c>
      <c r="T263">
        <v>0.61538461538461542</v>
      </c>
      <c r="U263">
        <v>0.23076923076923078</v>
      </c>
      <c r="V263">
        <v>0.44615384615384618</v>
      </c>
      <c r="W263">
        <v>5</v>
      </c>
      <c r="X263">
        <v>0.7857142857142857</v>
      </c>
      <c r="Y263">
        <v>1.0769230769230769</v>
      </c>
      <c r="Z263">
        <v>0.53846153846153844</v>
      </c>
      <c r="AA263">
        <v>-1.4768466286758999</v>
      </c>
      <c r="AB263">
        <v>-0.29464416039359564</v>
      </c>
      <c r="AC263">
        <v>-1.2279031569761742</v>
      </c>
      <c r="AD263">
        <v>-1.1744130749772166</v>
      </c>
      <c r="AE263">
        <v>-0.82912113373401986</v>
      </c>
      <c r="AF263">
        <v>-0.76957040519299491</v>
      </c>
      <c r="AG263">
        <v>-0.21269062972918834</v>
      </c>
      <c r="AH263">
        <v>-7.7925084513393514E-2</v>
      </c>
      <c r="AI263">
        <v>1.3824453474465355</v>
      </c>
    </row>
    <row r="264" spans="1:35" hidden="1" x14ac:dyDescent="0.3">
      <c r="A264">
        <v>22</v>
      </c>
      <c r="B264">
        <v>263</v>
      </c>
      <c r="C264" s="26">
        <v>0</v>
      </c>
      <c r="D264" s="26">
        <v>197</v>
      </c>
      <c r="E264" s="26">
        <v>2</v>
      </c>
      <c r="F264">
        <v>-0.83913611024836232</v>
      </c>
      <c r="G264">
        <v>-0.53898385194962606</v>
      </c>
      <c r="H264">
        <v>-0.30015225829873626</v>
      </c>
      <c r="I264" t="s">
        <v>484</v>
      </c>
      <c r="J264" t="s">
        <v>32</v>
      </c>
      <c r="K264" t="s">
        <v>74</v>
      </c>
      <c r="L264" t="s">
        <v>274</v>
      </c>
      <c r="M264" s="27">
        <v>26.9</v>
      </c>
      <c r="N264" s="28">
        <v>10</v>
      </c>
      <c r="O264">
        <v>16.240000000000002</v>
      </c>
      <c r="P264">
        <v>4.7</v>
      </c>
      <c r="Q264">
        <v>1</v>
      </c>
      <c r="R264">
        <v>3.2</v>
      </c>
      <c r="S264">
        <v>1.6</v>
      </c>
      <c r="T264">
        <v>0.3</v>
      </c>
      <c r="U264">
        <v>0.5</v>
      </c>
      <c r="V264">
        <v>0.38297872340425532</v>
      </c>
      <c r="W264">
        <v>4.7</v>
      </c>
      <c r="X264">
        <v>1</v>
      </c>
      <c r="Y264">
        <v>0.1</v>
      </c>
      <c r="Z264">
        <v>0.3</v>
      </c>
      <c r="AA264">
        <v>-1.773905497933435</v>
      </c>
      <c r="AB264">
        <v>-0.51591570809391052</v>
      </c>
      <c r="AC264">
        <v>-0.99129048030285194</v>
      </c>
      <c r="AD264">
        <v>-0.73208125053052497</v>
      </c>
      <c r="AE264">
        <v>-1.5164363650682473</v>
      </c>
      <c r="AF264">
        <v>-0.35174266100891938</v>
      </c>
      <c r="AG264">
        <v>-0.59244326181798457</v>
      </c>
      <c r="AH264">
        <v>7.4191911993527976E-3</v>
      </c>
      <c r="AI264">
        <v>1.6155413660098856</v>
      </c>
    </row>
    <row r="265" spans="1:35" hidden="1" x14ac:dyDescent="0.3">
      <c r="A265">
        <v>22</v>
      </c>
      <c r="B265">
        <v>264</v>
      </c>
      <c r="C265" s="26">
        <v>143.80000000000001</v>
      </c>
      <c r="D265" s="26">
        <v>190</v>
      </c>
      <c r="E265" s="26">
        <v>5</v>
      </c>
      <c r="F265">
        <v>-0.84693065742837226</v>
      </c>
      <c r="G265">
        <v>-0.57784533598947929</v>
      </c>
      <c r="H265">
        <v>-0.26908532143889297</v>
      </c>
      <c r="I265" t="s">
        <v>485</v>
      </c>
      <c r="J265" t="s">
        <v>32</v>
      </c>
      <c r="K265" t="s">
        <v>90</v>
      </c>
      <c r="L265" t="s">
        <v>274</v>
      </c>
      <c r="M265" s="27">
        <v>24.4</v>
      </c>
      <c r="N265" s="28">
        <v>12</v>
      </c>
      <c r="O265">
        <v>18.012500000000003</v>
      </c>
      <c r="P265">
        <v>7.166666666666667</v>
      </c>
      <c r="Q265">
        <v>0.5</v>
      </c>
      <c r="R265">
        <v>1.6666666666666667</v>
      </c>
      <c r="S265">
        <v>3.75</v>
      </c>
      <c r="T265">
        <v>0.41666666666666669</v>
      </c>
      <c r="U265">
        <v>0.16666666666666666</v>
      </c>
      <c r="V265">
        <v>0.41176470588235292</v>
      </c>
      <c r="W265">
        <v>7.083333333333333</v>
      </c>
      <c r="X265">
        <v>0.76923076923076927</v>
      </c>
      <c r="Y265">
        <v>1.0833333333333333</v>
      </c>
      <c r="Z265">
        <v>0.58333333333333337</v>
      </c>
      <c r="AA265">
        <v>-1.3753411573117491</v>
      </c>
      <c r="AB265">
        <v>-0.99533739477792582</v>
      </c>
      <c r="AC265">
        <v>-1.5397183122821028</v>
      </c>
      <c r="AD265">
        <v>0.23379175675736805</v>
      </c>
      <c r="AE265">
        <v>-1.2621856087616834</v>
      </c>
      <c r="AF265">
        <v>-0.86905320142729869</v>
      </c>
      <c r="AG265">
        <v>-0.61067661532250594</v>
      </c>
      <c r="AH265">
        <v>-0.12067068419521329</v>
      </c>
      <c r="AI265">
        <v>1.3385831934157977</v>
      </c>
    </row>
    <row r="266" spans="1:35" hidden="1" x14ac:dyDescent="0.3">
      <c r="A266">
        <v>23</v>
      </c>
      <c r="B266">
        <v>265</v>
      </c>
      <c r="C266" s="26">
        <v>0</v>
      </c>
      <c r="D266" s="26">
        <v>389</v>
      </c>
      <c r="E266" s="26">
        <v>4</v>
      </c>
      <c r="F266">
        <v>-0.84746726321527788</v>
      </c>
      <c r="G266">
        <v>-0.42226961261307427</v>
      </c>
      <c r="H266">
        <v>-0.4251976506022036</v>
      </c>
      <c r="I266" t="s">
        <v>486</v>
      </c>
      <c r="J266" t="s">
        <v>32</v>
      </c>
      <c r="K266" t="s">
        <v>52</v>
      </c>
      <c r="L266" t="s">
        <v>45</v>
      </c>
      <c r="M266" s="27">
        <v>24.4</v>
      </c>
      <c r="N266" s="28">
        <v>12</v>
      </c>
      <c r="O266">
        <v>16.662499999999998</v>
      </c>
      <c r="P266">
        <v>6.083333333333333</v>
      </c>
      <c r="Q266">
        <v>0.16666666666666666</v>
      </c>
      <c r="R266">
        <v>3.25</v>
      </c>
      <c r="S266">
        <v>0.75</v>
      </c>
      <c r="T266">
        <v>0.66666666666666663</v>
      </c>
      <c r="U266">
        <v>0.91666666666666663</v>
      </c>
      <c r="V266">
        <v>0.68085106382978722</v>
      </c>
      <c r="W266">
        <v>3.9166666666666665</v>
      </c>
      <c r="X266">
        <v>0.58333333333333337</v>
      </c>
      <c r="Y266">
        <v>1</v>
      </c>
      <c r="Z266">
        <v>0.83333333333333337</v>
      </c>
      <c r="AA266">
        <v>-1.5503863069091113</v>
      </c>
      <c r="AB266">
        <v>-1.3149518525672692</v>
      </c>
      <c r="AC266">
        <v>-0.97340696404265903</v>
      </c>
      <c r="AD266">
        <v>-1.1139380208536456</v>
      </c>
      <c r="AE266">
        <v>-0.71736255953333261</v>
      </c>
      <c r="AF266">
        <v>0.2948955145140546</v>
      </c>
      <c r="AG266">
        <v>1.0376359937447337</v>
      </c>
      <c r="AH266">
        <v>-0.55712065311498182</v>
      </c>
      <c r="AI266">
        <v>1.0942083352445435</v>
      </c>
    </row>
    <row r="267" spans="1:35" hidden="1" x14ac:dyDescent="0.3">
      <c r="A267">
        <v>23</v>
      </c>
      <c r="B267">
        <v>266</v>
      </c>
      <c r="C267" s="26">
        <v>0</v>
      </c>
      <c r="D267" s="26">
        <v>220</v>
      </c>
      <c r="E267" s="26">
        <v>2</v>
      </c>
      <c r="F267">
        <v>-0.84996537855490895</v>
      </c>
      <c r="G267">
        <v>-0.70248004549077669</v>
      </c>
      <c r="H267">
        <v>-0.14748533306413225</v>
      </c>
      <c r="I267" t="s">
        <v>487</v>
      </c>
      <c r="J267" t="s">
        <v>32</v>
      </c>
      <c r="K267" t="s">
        <v>84</v>
      </c>
      <c r="L267" t="s">
        <v>275</v>
      </c>
      <c r="M267" s="27">
        <v>33.200000000000003</v>
      </c>
      <c r="N267" s="28">
        <v>12</v>
      </c>
      <c r="O267">
        <v>19.162500000000001</v>
      </c>
      <c r="P267">
        <v>6.416666666666667</v>
      </c>
      <c r="Q267">
        <v>1.3333333333333333</v>
      </c>
      <c r="R267">
        <v>2.25</v>
      </c>
      <c r="S267">
        <v>0.5</v>
      </c>
      <c r="T267">
        <v>0.58333333333333337</v>
      </c>
      <c r="U267">
        <v>0.41666666666666669</v>
      </c>
      <c r="V267">
        <v>0.33333333333333331</v>
      </c>
      <c r="W267">
        <v>6</v>
      </c>
      <c r="X267">
        <v>0.72222222222222221</v>
      </c>
      <c r="Y267">
        <v>1.5</v>
      </c>
      <c r="Z267">
        <v>1.1666666666666667</v>
      </c>
      <c r="AA267">
        <v>-1.4965262608791534</v>
      </c>
      <c r="AB267">
        <v>-0.19630125030456699</v>
      </c>
      <c r="AC267">
        <v>-1.3310772892465181</v>
      </c>
      <c r="AD267">
        <v>-1.2262488356545633</v>
      </c>
      <c r="AE267">
        <v>-0.89897024260944935</v>
      </c>
      <c r="AF267">
        <v>-0.48107029611351415</v>
      </c>
      <c r="AG267">
        <v>-1.1409379505488331</v>
      </c>
      <c r="AH267">
        <v>-0.31956347507659705</v>
      </c>
      <c r="AI267">
        <v>0.76837519101620444</v>
      </c>
    </row>
    <row r="268" spans="1:35" hidden="1" x14ac:dyDescent="0.3">
      <c r="A268">
        <v>23</v>
      </c>
      <c r="B268">
        <v>267</v>
      </c>
      <c r="C268" s="26">
        <v>0</v>
      </c>
      <c r="D268" s="26">
        <v>727</v>
      </c>
      <c r="E268" s="26">
        <v>0</v>
      </c>
      <c r="F268">
        <v>-0.85453257947974326</v>
      </c>
      <c r="G268">
        <v>-0.65185558107282104</v>
      </c>
      <c r="H268">
        <v>-0.20267699840692222</v>
      </c>
      <c r="I268" t="s">
        <v>488</v>
      </c>
      <c r="J268" t="s">
        <v>32</v>
      </c>
      <c r="K268" t="s">
        <v>160</v>
      </c>
      <c r="L268" t="s">
        <v>274</v>
      </c>
      <c r="M268" s="27">
        <v>24.7</v>
      </c>
      <c r="N268" s="28">
        <v>13</v>
      </c>
      <c r="O268">
        <v>18.056410256410256</v>
      </c>
      <c r="P268">
        <v>5.7692307692307692</v>
      </c>
      <c r="Q268">
        <v>0.76923076923076927</v>
      </c>
      <c r="R268">
        <v>2.4615384615384617</v>
      </c>
      <c r="S268">
        <v>1.8461538461538463</v>
      </c>
      <c r="T268">
        <v>0.38461538461538464</v>
      </c>
      <c r="U268">
        <v>0.30769230769230771</v>
      </c>
      <c r="V268">
        <v>0.38157894736842107</v>
      </c>
      <c r="W268">
        <v>5.8461538461538458</v>
      </c>
      <c r="X268">
        <v>1</v>
      </c>
      <c r="Y268">
        <v>0.53846153846153844</v>
      </c>
      <c r="Z268">
        <v>1.0769230769230769</v>
      </c>
      <c r="AA268">
        <v>-1.6011390425911864</v>
      </c>
      <c r="AB268">
        <v>-0.73718725579422517</v>
      </c>
      <c r="AC268">
        <v>-1.2554162589149327</v>
      </c>
      <c r="AD268">
        <v>-0.62149829441885207</v>
      </c>
      <c r="AE268">
        <v>-1.3320347176371128</v>
      </c>
      <c r="AF268">
        <v>-0.65019104971183039</v>
      </c>
      <c r="AG268">
        <v>-0.7410716723748666</v>
      </c>
      <c r="AH268">
        <v>0.21573856270993649</v>
      </c>
      <c r="AI268">
        <v>0.85609949907768046</v>
      </c>
    </row>
    <row r="269" spans="1:35" hidden="1" x14ac:dyDescent="0.3">
      <c r="A269">
        <v>23</v>
      </c>
      <c r="B269">
        <v>268</v>
      </c>
      <c r="C269" s="26">
        <v>0</v>
      </c>
      <c r="D269" s="26">
        <v>318</v>
      </c>
      <c r="E269" s="26">
        <v>2</v>
      </c>
      <c r="F269">
        <v>-0.85908837567707508</v>
      </c>
      <c r="G269">
        <v>-0.60942815269141715</v>
      </c>
      <c r="H269">
        <v>-0.24966022298565793</v>
      </c>
      <c r="I269" t="s">
        <v>489</v>
      </c>
      <c r="J269" t="s">
        <v>32</v>
      </c>
      <c r="K269" t="s">
        <v>39</v>
      </c>
      <c r="L269" t="s">
        <v>274</v>
      </c>
      <c r="M269" s="27">
        <v>23.2</v>
      </c>
      <c r="N269" s="28">
        <v>12</v>
      </c>
      <c r="O269">
        <v>19.370833333333334</v>
      </c>
      <c r="P269">
        <v>7.5</v>
      </c>
      <c r="Q269">
        <v>0.58333333333333337</v>
      </c>
      <c r="R269">
        <v>2.9166666666666665</v>
      </c>
      <c r="S269">
        <v>3.0833333333333335</v>
      </c>
      <c r="T269">
        <v>0.75</v>
      </c>
      <c r="U269">
        <v>0</v>
      </c>
      <c r="V269">
        <v>0.43209876543209874</v>
      </c>
      <c r="W269">
        <v>6.75</v>
      </c>
      <c r="X269">
        <v>0.59090909090909094</v>
      </c>
      <c r="Y269">
        <v>1.8333333333333333</v>
      </c>
      <c r="Z269">
        <v>1</v>
      </c>
      <c r="AA269">
        <v>-1.3214811112817917</v>
      </c>
      <c r="AB269">
        <v>-0.91543378033058986</v>
      </c>
      <c r="AC269">
        <v>-1.0926304057772789</v>
      </c>
      <c r="AD269">
        <v>-6.5703749378412682E-2</v>
      </c>
      <c r="AE269">
        <v>-0.53575487645721553</v>
      </c>
      <c r="AF269">
        <v>-1.1277084716364882</v>
      </c>
      <c r="AG269">
        <v>-0.40252650761360242</v>
      </c>
      <c r="AH269">
        <v>-0.95490623487774906</v>
      </c>
      <c r="AI269">
        <v>0.93129176313037398</v>
      </c>
    </row>
    <row r="270" spans="1:35" hidden="1" x14ac:dyDescent="0.3">
      <c r="A270">
        <v>23</v>
      </c>
      <c r="B270">
        <v>269</v>
      </c>
      <c r="C270" s="26">
        <v>0</v>
      </c>
      <c r="D270" s="26">
        <v>332</v>
      </c>
      <c r="E270" s="26">
        <v>2</v>
      </c>
      <c r="F270">
        <v>-0.86119847118492887</v>
      </c>
      <c r="G270">
        <v>-0.56792485549362237</v>
      </c>
      <c r="H270">
        <v>-0.2932736156913065</v>
      </c>
      <c r="I270" t="s">
        <v>490</v>
      </c>
      <c r="J270" t="s">
        <v>32</v>
      </c>
      <c r="K270" t="s">
        <v>74</v>
      </c>
      <c r="L270" t="s">
        <v>274</v>
      </c>
      <c r="M270" s="27">
        <v>24.8</v>
      </c>
      <c r="N270" s="28">
        <v>9</v>
      </c>
      <c r="O270">
        <v>14.625925925925925</v>
      </c>
      <c r="P270">
        <v>5.4444444444444446</v>
      </c>
      <c r="Q270">
        <v>0.77777777777777779</v>
      </c>
      <c r="R270">
        <v>4.7777777777777777</v>
      </c>
      <c r="S270">
        <v>0.88888888888888884</v>
      </c>
      <c r="T270">
        <v>0.55555555555555558</v>
      </c>
      <c r="U270">
        <v>0.1111111111111111</v>
      </c>
      <c r="V270">
        <v>0.44186046511627908</v>
      </c>
      <c r="W270">
        <v>4.7777777777777777</v>
      </c>
      <c r="X270">
        <v>0.66666666666666663</v>
      </c>
      <c r="Y270">
        <v>0.66666666666666663</v>
      </c>
      <c r="Z270">
        <v>0.77777777777777779</v>
      </c>
      <c r="AA270">
        <v>-1.653618061799863</v>
      </c>
      <c r="AB270">
        <v>-0.72899201328680618</v>
      </c>
      <c r="AC270">
        <v>-0.42696618942565195</v>
      </c>
      <c r="AD270">
        <v>-1.0515431237420245</v>
      </c>
      <c r="AE270">
        <v>-0.95950613696815512</v>
      </c>
      <c r="AF270">
        <v>-0.95527162483036188</v>
      </c>
      <c r="AG270">
        <v>-0.23144826043069971</v>
      </c>
      <c r="AH270">
        <v>-0.25249214824163907</v>
      </c>
      <c r="AI270">
        <v>1.1485138592825999</v>
      </c>
    </row>
    <row r="271" spans="1:35" hidden="1" x14ac:dyDescent="0.3">
      <c r="A271">
        <v>23</v>
      </c>
      <c r="B271">
        <v>270</v>
      </c>
      <c r="C271" s="26">
        <v>0</v>
      </c>
      <c r="D271" s="26">
        <v>705</v>
      </c>
      <c r="E271" s="26">
        <v>1</v>
      </c>
      <c r="F271">
        <v>-0.86485908813498236</v>
      </c>
      <c r="G271">
        <v>-0.59161715610085819</v>
      </c>
      <c r="H271">
        <v>-0.27324193203412417</v>
      </c>
      <c r="I271" t="s">
        <v>491</v>
      </c>
      <c r="J271" t="s">
        <v>32</v>
      </c>
      <c r="K271" t="s">
        <v>76</v>
      </c>
      <c r="L271" t="s">
        <v>275</v>
      </c>
      <c r="M271" s="27">
        <v>28.8</v>
      </c>
      <c r="N271" s="28">
        <v>11</v>
      </c>
      <c r="O271">
        <v>15.680303030303032</v>
      </c>
      <c r="P271">
        <v>6.2727272727272725</v>
      </c>
      <c r="Q271">
        <v>1.1818181818181819</v>
      </c>
      <c r="R271">
        <v>2.7272727272727271</v>
      </c>
      <c r="S271">
        <v>1.2727272727272727</v>
      </c>
      <c r="T271">
        <v>0.45454545454545453</v>
      </c>
      <c r="U271">
        <v>0.18181818181818182</v>
      </c>
      <c r="V271">
        <v>0.46</v>
      </c>
      <c r="W271">
        <v>4.5454545454545459</v>
      </c>
      <c r="X271">
        <v>0.76923076923076927</v>
      </c>
      <c r="Y271">
        <v>1.1818181818181819</v>
      </c>
      <c r="Z271">
        <v>1.0909090909090908</v>
      </c>
      <c r="AA271">
        <v>-1.5197840080284535</v>
      </c>
      <c r="AB271">
        <v>-0.34158054929972304</v>
      </c>
      <c r="AC271">
        <v>-1.1603709976719492</v>
      </c>
      <c r="AD271">
        <v>-0.87910631717899923</v>
      </c>
      <c r="AE271">
        <v>-1.1796366619089032</v>
      </c>
      <c r="AF271">
        <v>-0.84553908595373595</v>
      </c>
      <c r="AG271">
        <v>-0.11296896630367384</v>
      </c>
      <c r="AH271">
        <v>-0.12799599690311264</v>
      </c>
      <c r="AI271">
        <v>0.84242817834082706</v>
      </c>
    </row>
    <row r="272" spans="1:35" hidden="1" x14ac:dyDescent="0.3">
      <c r="A272">
        <v>23</v>
      </c>
      <c r="B272">
        <v>271</v>
      </c>
      <c r="C272" s="26">
        <v>0</v>
      </c>
      <c r="D272" s="26">
        <v>266</v>
      </c>
      <c r="E272" s="26">
        <v>0</v>
      </c>
      <c r="F272">
        <v>-0.8799174890138175</v>
      </c>
      <c r="G272">
        <v>-0.45779454015978771</v>
      </c>
      <c r="H272">
        <v>-0.42212294885402979</v>
      </c>
      <c r="I272" t="s">
        <v>492</v>
      </c>
      <c r="J272" t="s">
        <v>32</v>
      </c>
      <c r="K272" t="s">
        <v>52</v>
      </c>
      <c r="L272" t="s">
        <v>274</v>
      </c>
      <c r="M272" s="27">
        <v>27.6</v>
      </c>
      <c r="N272" s="28">
        <v>3</v>
      </c>
      <c r="O272">
        <v>15.033333333333333</v>
      </c>
      <c r="P272">
        <v>6</v>
      </c>
      <c r="Q272">
        <v>1</v>
      </c>
      <c r="R272">
        <v>2.3333333333333335</v>
      </c>
      <c r="S272">
        <v>0</v>
      </c>
      <c r="T272">
        <v>0.66666666666666663</v>
      </c>
      <c r="U272">
        <v>0.66666666666666663</v>
      </c>
      <c r="V272">
        <v>0.5</v>
      </c>
      <c r="W272">
        <v>4.666666666666667</v>
      </c>
      <c r="X272">
        <v>0.5</v>
      </c>
      <c r="Y272">
        <v>0.66666666666666663</v>
      </c>
      <c r="Z272">
        <v>0</v>
      </c>
      <c r="AA272">
        <v>-1.5638513184166005</v>
      </c>
      <c r="AB272">
        <v>-0.51591570809391052</v>
      </c>
      <c r="AC272">
        <v>-1.3012714288128633</v>
      </c>
      <c r="AD272">
        <v>-1.4508704652563991</v>
      </c>
      <c r="AE272">
        <v>-0.71736255953333261</v>
      </c>
      <c r="AF272">
        <v>-9.3087390799729816E-2</v>
      </c>
      <c r="AG272">
        <v>0.13048036584324113</v>
      </c>
      <c r="AH272">
        <v>-0.51706355218388633</v>
      </c>
      <c r="AI272">
        <v>1.9087911958153909</v>
      </c>
    </row>
    <row r="273" spans="1:35" hidden="1" x14ac:dyDescent="0.3">
      <c r="A273">
        <v>23</v>
      </c>
      <c r="B273">
        <v>272</v>
      </c>
      <c r="C273" s="26">
        <v>125.4</v>
      </c>
      <c r="D273" s="26">
        <v>124</v>
      </c>
      <c r="E273" s="26">
        <v>35</v>
      </c>
      <c r="F273">
        <v>-0.88749851926619472</v>
      </c>
      <c r="G273">
        <v>-0.63178078471380461</v>
      </c>
      <c r="H273">
        <v>-0.25571773455239011</v>
      </c>
      <c r="I273" t="s">
        <v>493</v>
      </c>
      <c r="J273" t="s">
        <v>32</v>
      </c>
      <c r="K273" t="s">
        <v>52</v>
      </c>
      <c r="L273" t="s">
        <v>45</v>
      </c>
      <c r="M273" s="27">
        <v>26.4</v>
      </c>
      <c r="N273" s="28">
        <v>13</v>
      </c>
      <c r="O273">
        <v>18.206410256410258</v>
      </c>
      <c r="P273">
        <v>6.3076923076923075</v>
      </c>
      <c r="Q273">
        <v>0.30769230769230771</v>
      </c>
      <c r="R273">
        <v>4.9230769230769234</v>
      </c>
      <c r="S273">
        <v>0.84615384615384615</v>
      </c>
      <c r="T273">
        <v>0.23076923076923078</v>
      </c>
      <c r="U273">
        <v>1.1538461538461537</v>
      </c>
      <c r="V273">
        <v>0.42028985507246375</v>
      </c>
      <c r="W273">
        <v>5.3076923076923075</v>
      </c>
      <c r="X273">
        <v>0.625</v>
      </c>
      <c r="Y273">
        <v>2.4615384615384617</v>
      </c>
      <c r="Z273">
        <v>1</v>
      </c>
      <c r="AA273">
        <v>-1.514134352850486</v>
      </c>
      <c r="AB273">
        <v>-1.1797303511948547</v>
      </c>
      <c r="AC273">
        <v>-0.3749969968746637</v>
      </c>
      <c r="AD273">
        <v>-1.0707415536225233</v>
      </c>
      <c r="AE273">
        <v>-1.6673104402391752</v>
      </c>
      <c r="AF273">
        <v>0.66298186058097819</v>
      </c>
      <c r="AG273">
        <v>-0.40482919069125306</v>
      </c>
      <c r="AH273">
        <v>-1.0685578006626382</v>
      </c>
      <c r="AI273">
        <v>0.93129176313037398</v>
      </c>
    </row>
    <row r="274" spans="1:35" hidden="1" x14ac:dyDescent="0.3">
      <c r="A274">
        <v>23</v>
      </c>
      <c r="B274">
        <v>273</v>
      </c>
      <c r="C274" s="26">
        <v>0</v>
      </c>
      <c r="D274" s="26">
        <v>347</v>
      </c>
      <c r="E274" s="26">
        <v>0</v>
      </c>
      <c r="F274">
        <v>-0.88857423804033897</v>
      </c>
      <c r="G274">
        <v>-0.55790321169691626</v>
      </c>
      <c r="H274">
        <v>-0.33067102634342271</v>
      </c>
      <c r="I274" t="s">
        <v>494</v>
      </c>
      <c r="J274" t="s">
        <v>32</v>
      </c>
      <c r="K274" t="s">
        <v>160</v>
      </c>
      <c r="L274" t="s">
        <v>275</v>
      </c>
      <c r="M274" s="27">
        <v>24.2</v>
      </c>
      <c r="N274" s="28">
        <v>8</v>
      </c>
      <c r="O274">
        <v>10.435416666666667</v>
      </c>
      <c r="P274">
        <v>3.875</v>
      </c>
      <c r="Q274">
        <v>0.375</v>
      </c>
      <c r="R274">
        <v>2.25</v>
      </c>
      <c r="S274">
        <v>0.625</v>
      </c>
      <c r="T274">
        <v>0.5</v>
      </c>
      <c r="U274">
        <v>1</v>
      </c>
      <c r="V274">
        <v>0.4375</v>
      </c>
      <c r="W274">
        <v>4</v>
      </c>
      <c r="X274">
        <v>0</v>
      </c>
      <c r="Y274">
        <v>0</v>
      </c>
      <c r="Z274">
        <v>0.5</v>
      </c>
      <c r="AA274">
        <v>-1.9072091118575798</v>
      </c>
      <c r="AB274">
        <v>-1.1151928164489295</v>
      </c>
      <c r="AC274">
        <v>-1.3310772892465181</v>
      </c>
      <c r="AD274">
        <v>-1.1700934282541045</v>
      </c>
      <c r="AE274">
        <v>-1.0805779256855663</v>
      </c>
      <c r="AF274">
        <v>0.42422314961864949</v>
      </c>
      <c r="AG274">
        <v>-0.22115071846275589</v>
      </c>
      <c r="AH274">
        <v>-4.0092244408324193E-2</v>
      </c>
      <c r="AI274">
        <v>1.4200414794728824</v>
      </c>
    </row>
    <row r="275" spans="1:35" hidden="1" x14ac:dyDescent="0.3">
      <c r="A275">
        <v>23</v>
      </c>
      <c r="B275">
        <v>274</v>
      </c>
      <c r="C275" s="26">
        <v>0</v>
      </c>
      <c r="D275" s="26">
        <v>265</v>
      </c>
      <c r="E275" s="26">
        <v>23</v>
      </c>
      <c r="F275">
        <v>-0.89006538804382707</v>
      </c>
      <c r="G275">
        <v>-0.54615559485292442</v>
      </c>
      <c r="H275">
        <v>-0.34390979319090265</v>
      </c>
      <c r="I275" t="s">
        <v>495</v>
      </c>
      <c r="J275" t="s">
        <v>32</v>
      </c>
      <c r="K275" t="s">
        <v>64</v>
      </c>
      <c r="L275" t="s">
        <v>275</v>
      </c>
      <c r="M275" s="27">
        <v>26.8</v>
      </c>
      <c r="N275" s="28">
        <v>10</v>
      </c>
      <c r="O275">
        <v>10.918333333333333</v>
      </c>
      <c r="P275">
        <v>4.2</v>
      </c>
      <c r="Q275">
        <v>0.4</v>
      </c>
      <c r="R275">
        <v>3.1</v>
      </c>
      <c r="S275">
        <v>0.4</v>
      </c>
      <c r="T275">
        <v>0.4</v>
      </c>
      <c r="U275">
        <v>1.2</v>
      </c>
      <c r="V275">
        <v>0.41666666666666669</v>
      </c>
      <c r="W275">
        <v>3.6</v>
      </c>
      <c r="X275">
        <v>0.66666666666666663</v>
      </c>
      <c r="Y275">
        <v>1.2</v>
      </c>
      <c r="Z275">
        <v>0.3</v>
      </c>
      <c r="AA275">
        <v>-1.8546955669783713</v>
      </c>
      <c r="AB275">
        <v>-1.0912217321147288</v>
      </c>
      <c r="AC275">
        <v>-1.027057512823238</v>
      </c>
      <c r="AD275">
        <v>-1.2711731615749304</v>
      </c>
      <c r="AE275">
        <v>-1.2985071453769068</v>
      </c>
      <c r="AF275">
        <v>0.7346094738696769</v>
      </c>
      <c r="AG275">
        <v>-0.30048400337941639</v>
      </c>
      <c r="AH275">
        <v>-0.42241207130829067</v>
      </c>
      <c r="AI275">
        <v>1.6155413660098856</v>
      </c>
    </row>
    <row r="276" spans="1:35" hidden="1" x14ac:dyDescent="0.3">
      <c r="A276">
        <v>23</v>
      </c>
      <c r="B276">
        <v>275</v>
      </c>
      <c r="C276" s="26">
        <v>0</v>
      </c>
      <c r="D276" s="26">
        <v>192</v>
      </c>
      <c r="E276" s="26">
        <v>2</v>
      </c>
      <c r="F276">
        <v>-0.8920035875277883</v>
      </c>
      <c r="G276">
        <v>-0.70561950492891923</v>
      </c>
      <c r="H276">
        <v>-0.18638408259886907</v>
      </c>
      <c r="I276" t="s">
        <v>496</v>
      </c>
      <c r="J276" t="s">
        <v>32</v>
      </c>
      <c r="K276" t="s">
        <v>90</v>
      </c>
      <c r="L276" t="s">
        <v>274</v>
      </c>
      <c r="M276" s="27">
        <v>23</v>
      </c>
      <c r="N276" s="28">
        <v>10</v>
      </c>
      <c r="O276">
        <v>15.321666666666667</v>
      </c>
      <c r="P276">
        <v>5.9</v>
      </c>
      <c r="Q276">
        <v>1.2</v>
      </c>
      <c r="R276">
        <v>1.3</v>
      </c>
      <c r="S276">
        <v>0.8</v>
      </c>
      <c r="T276">
        <v>0.6</v>
      </c>
      <c r="U276">
        <v>0.2</v>
      </c>
      <c r="V276">
        <v>0.36065573770491804</v>
      </c>
      <c r="W276">
        <v>6.1</v>
      </c>
      <c r="X276">
        <v>1</v>
      </c>
      <c r="Y276">
        <v>0.3</v>
      </c>
      <c r="Z276">
        <v>1.1000000000000001</v>
      </c>
      <c r="AA276">
        <v>-1.5800093322255877</v>
      </c>
      <c r="AB276">
        <v>-0.32414703342030438</v>
      </c>
      <c r="AC276">
        <v>-1.6708640981901846</v>
      </c>
      <c r="AD276">
        <v>-1.091475857893462</v>
      </c>
      <c r="AE276">
        <v>-0.86264870599422616</v>
      </c>
      <c r="AF276">
        <v>-0.81732214738546061</v>
      </c>
      <c r="AG276">
        <v>-0.94009225152762754</v>
      </c>
      <c r="AH276">
        <v>0.10244206241470677</v>
      </c>
      <c r="AI276">
        <v>0.83354181986187226</v>
      </c>
    </row>
    <row r="277" spans="1:35" hidden="1" x14ac:dyDescent="0.3">
      <c r="A277">
        <v>23</v>
      </c>
      <c r="B277">
        <v>276</v>
      </c>
      <c r="C277" s="26">
        <v>0</v>
      </c>
      <c r="D277" s="26">
        <v>452</v>
      </c>
      <c r="E277" s="26">
        <v>0</v>
      </c>
      <c r="F277">
        <v>-0.89780305932746562</v>
      </c>
      <c r="G277">
        <v>-0.80515855195306218</v>
      </c>
      <c r="H277">
        <v>-9.264450737440344E-2</v>
      </c>
      <c r="I277" t="s">
        <v>497</v>
      </c>
      <c r="J277" t="s">
        <v>498</v>
      </c>
      <c r="K277" t="s">
        <v>160</v>
      </c>
      <c r="L277" t="s">
        <v>274</v>
      </c>
      <c r="M277" s="27">
        <v>24.1</v>
      </c>
      <c r="N277" s="28">
        <v>5</v>
      </c>
      <c r="O277">
        <v>16.866666666666664</v>
      </c>
      <c r="P277">
        <v>7.4</v>
      </c>
      <c r="Q277">
        <v>1</v>
      </c>
      <c r="R277">
        <v>2</v>
      </c>
      <c r="S277">
        <v>1.6</v>
      </c>
      <c r="T277">
        <v>0.4</v>
      </c>
      <c r="U277">
        <v>0</v>
      </c>
      <c r="V277">
        <v>0.31428571428571428</v>
      </c>
      <c r="W277">
        <v>7</v>
      </c>
      <c r="X277">
        <v>0.83333333333333337</v>
      </c>
      <c r="Y277">
        <v>2.4</v>
      </c>
      <c r="Z277">
        <v>1.4</v>
      </c>
      <c r="AA277">
        <v>-1.3376391250907789</v>
      </c>
      <c r="AB277">
        <v>-0.51591570809391052</v>
      </c>
      <c r="AC277">
        <v>-1.4204948705474831</v>
      </c>
      <c r="AD277">
        <v>-0.73208125053052497</v>
      </c>
      <c r="AE277">
        <v>-1.2985071453769068</v>
      </c>
      <c r="AF277">
        <v>-1.1277084716364882</v>
      </c>
      <c r="AG277">
        <v>-1.5020975423416676</v>
      </c>
      <c r="AH277">
        <v>0.14772515598383318</v>
      </c>
      <c r="AI277">
        <v>0.5402919900563673</v>
      </c>
    </row>
    <row r="278" spans="1:35" hidden="1" x14ac:dyDescent="0.3">
      <c r="A278">
        <v>24</v>
      </c>
      <c r="B278">
        <v>277</v>
      </c>
      <c r="C278" s="26">
        <v>0</v>
      </c>
      <c r="D278" s="26">
        <v>310</v>
      </c>
      <c r="E278" s="26">
        <v>0</v>
      </c>
      <c r="F278">
        <v>-0.8987883819269944</v>
      </c>
      <c r="G278">
        <v>-0.52790867550143616</v>
      </c>
      <c r="H278">
        <v>-0.37087970642555823</v>
      </c>
      <c r="I278" t="s">
        <v>499</v>
      </c>
      <c r="J278" t="s">
        <v>32</v>
      </c>
      <c r="K278" t="s">
        <v>98</v>
      </c>
      <c r="L278" t="s">
        <v>274</v>
      </c>
      <c r="M278" s="27">
        <v>21.5</v>
      </c>
      <c r="N278" s="28">
        <v>11</v>
      </c>
      <c r="O278">
        <v>23.740909090909089</v>
      </c>
      <c r="P278">
        <v>5.4545454545454541</v>
      </c>
      <c r="Q278">
        <v>1.1818181818181819</v>
      </c>
      <c r="R278">
        <v>1.8181818181818181</v>
      </c>
      <c r="S278">
        <v>1.0909090909090908</v>
      </c>
      <c r="T278">
        <v>0.36363636363636365</v>
      </c>
      <c r="U278">
        <v>0.36363636363636365</v>
      </c>
      <c r="V278">
        <v>0.51162790697674421</v>
      </c>
      <c r="W278">
        <v>3.9090909090909092</v>
      </c>
      <c r="X278">
        <v>1</v>
      </c>
      <c r="Y278">
        <v>0.27272727272727271</v>
      </c>
      <c r="Z278">
        <v>0.54545454545454541</v>
      </c>
      <c r="AA278">
        <v>-1.6519859391928948</v>
      </c>
      <c r="AB278">
        <v>-0.34158054929972304</v>
      </c>
      <c r="AC278">
        <v>-1.4855258387663666</v>
      </c>
      <c r="AD278">
        <v>-0.96078690976148495</v>
      </c>
      <c r="AE278">
        <v>-1.3777541343555759</v>
      </c>
      <c r="AF278">
        <v>-0.56336970027098354</v>
      </c>
      <c r="AG278">
        <v>0.16473090689792622</v>
      </c>
      <c r="AH278">
        <v>8.948439815806758E-2</v>
      </c>
      <c r="AI278">
        <v>1.3756096870781089</v>
      </c>
    </row>
    <row r="279" spans="1:35" hidden="1" x14ac:dyDescent="0.3">
      <c r="A279">
        <v>24</v>
      </c>
      <c r="B279">
        <v>278</v>
      </c>
      <c r="C279" s="26">
        <v>138.19999999999999</v>
      </c>
      <c r="D279" s="26">
        <v>177</v>
      </c>
      <c r="E279" s="26">
        <v>7</v>
      </c>
      <c r="F279">
        <v>-0.90443934979240959</v>
      </c>
      <c r="G279">
        <v>-0.45091079840782683</v>
      </c>
      <c r="H279">
        <v>-0.45352855138458276</v>
      </c>
      <c r="I279" t="s">
        <v>500</v>
      </c>
      <c r="J279" t="s">
        <v>32</v>
      </c>
      <c r="K279" t="s">
        <v>76</v>
      </c>
      <c r="L279" t="s">
        <v>45</v>
      </c>
      <c r="M279" s="27">
        <v>19.5</v>
      </c>
      <c r="N279" s="28">
        <v>10</v>
      </c>
      <c r="O279">
        <v>16.704999999999998</v>
      </c>
      <c r="P279">
        <v>7.7</v>
      </c>
      <c r="Q279">
        <v>0</v>
      </c>
      <c r="R279">
        <v>3.8</v>
      </c>
      <c r="S279">
        <v>0.6</v>
      </c>
      <c r="T279">
        <v>0.7</v>
      </c>
      <c r="U279">
        <v>0.9</v>
      </c>
      <c r="V279">
        <v>0.68888888888888888</v>
      </c>
      <c r="W279">
        <v>4.5</v>
      </c>
      <c r="X279">
        <v>0.6</v>
      </c>
      <c r="Y279">
        <v>2.5</v>
      </c>
      <c r="Z279">
        <v>0.9</v>
      </c>
      <c r="AA279">
        <v>-1.2891650836638171</v>
      </c>
      <c r="AB279">
        <v>-1.4747590814619411</v>
      </c>
      <c r="AC279">
        <v>-0.77668828518053656</v>
      </c>
      <c r="AD279">
        <v>-1.1813245097341962</v>
      </c>
      <c r="AE279">
        <v>-0.64471948630288589</v>
      </c>
      <c r="AF279">
        <v>0.26902998749313572</v>
      </c>
      <c r="AG279">
        <v>1.24383655647755</v>
      </c>
      <c r="AH279">
        <v>-1.2334489896966259</v>
      </c>
      <c r="AI279">
        <v>1.0290417063988755</v>
      </c>
    </row>
    <row r="280" spans="1:35" hidden="1" x14ac:dyDescent="0.3">
      <c r="A280">
        <v>24</v>
      </c>
      <c r="B280">
        <v>279</v>
      </c>
      <c r="C280" s="26">
        <v>0</v>
      </c>
      <c r="D280" s="26">
        <v>474</v>
      </c>
      <c r="E280" s="26">
        <v>0</v>
      </c>
      <c r="F280">
        <v>-0.90607870949487013</v>
      </c>
      <c r="G280">
        <v>-0.58132472031594906</v>
      </c>
      <c r="H280">
        <v>-0.32475398917892107</v>
      </c>
      <c r="I280" t="s">
        <v>501</v>
      </c>
      <c r="J280" t="s">
        <v>32</v>
      </c>
      <c r="K280" t="s">
        <v>66</v>
      </c>
      <c r="L280" t="s">
        <v>274</v>
      </c>
      <c r="M280" s="27">
        <v>20</v>
      </c>
      <c r="N280" s="28">
        <v>8</v>
      </c>
      <c r="O280">
        <v>18.964583333333334</v>
      </c>
      <c r="P280">
        <v>4.5</v>
      </c>
      <c r="Q280">
        <v>0.25</v>
      </c>
      <c r="R280">
        <v>3.375</v>
      </c>
      <c r="S280">
        <v>1.5</v>
      </c>
      <c r="T280">
        <v>0.875</v>
      </c>
      <c r="U280">
        <v>0.125</v>
      </c>
      <c r="V280">
        <v>0.46666666666666667</v>
      </c>
      <c r="W280">
        <v>3.75</v>
      </c>
      <c r="X280">
        <v>0.66666666666666663</v>
      </c>
      <c r="Y280">
        <v>1.125</v>
      </c>
      <c r="Z280">
        <v>0.75</v>
      </c>
      <c r="AA280">
        <v>-1.8062215255514094</v>
      </c>
      <c r="AB280">
        <v>-1.2350482381199335</v>
      </c>
      <c r="AC280">
        <v>-0.92869817339217664</v>
      </c>
      <c r="AD280">
        <v>-0.77700557645089219</v>
      </c>
      <c r="AE280">
        <v>-0.26334335184304014</v>
      </c>
      <c r="AF280">
        <v>-0.93371701897959603</v>
      </c>
      <c r="AG280">
        <v>-6.5038137681078148E-2</v>
      </c>
      <c r="AH280">
        <v>-0.39851708212704307</v>
      </c>
      <c r="AI280">
        <v>1.1756666213016282</v>
      </c>
    </row>
    <row r="281" spans="1:35" hidden="1" x14ac:dyDescent="0.3">
      <c r="A281">
        <v>24</v>
      </c>
      <c r="B281">
        <v>280</v>
      </c>
      <c r="C281" s="26">
        <v>0</v>
      </c>
      <c r="D281" s="26">
        <v>404</v>
      </c>
      <c r="E281" s="26">
        <v>0</v>
      </c>
      <c r="F281">
        <v>-0.91375033704476594</v>
      </c>
      <c r="G281">
        <v>-0.58686698459146458</v>
      </c>
      <c r="H281">
        <v>-0.32688335245330136</v>
      </c>
      <c r="I281" t="s">
        <v>502</v>
      </c>
      <c r="J281" t="s">
        <v>32</v>
      </c>
      <c r="K281" t="s">
        <v>44</v>
      </c>
      <c r="L281" t="s">
        <v>275</v>
      </c>
      <c r="M281" s="27">
        <v>23.8</v>
      </c>
      <c r="N281" s="28">
        <v>2</v>
      </c>
      <c r="O281">
        <v>10.516666666666667</v>
      </c>
      <c r="P281">
        <v>2.5</v>
      </c>
      <c r="Q281">
        <v>0.5</v>
      </c>
      <c r="R281">
        <v>1.5</v>
      </c>
      <c r="S281">
        <v>0</v>
      </c>
      <c r="T281">
        <v>0.5</v>
      </c>
      <c r="U281">
        <v>1</v>
      </c>
      <c r="V281">
        <v>0.33333333333333331</v>
      </c>
      <c r="W281">
        <v>1.5</v>
      </c>
      <c r="X281">
        <v>1</v>
      </c>
      <c r="Y281">
        <v>1</v>
      </c>
      <c r="Z281">
        <v>0.5</v>
      </c>
      <c r="AA281">
        <v>-2.1293818017311543</v>
      </c>
      <c r="AB281">
        <v>-0.99533739477792582</v>
      </c>
      <c r="AC281">
        <v>-1.5993300331494127</v>
      </c>
      <c r="AD281">
        <v>-1.4508704652563991</v>
      </c>
      <c r="AE281">
        <v>-1.0805779256855663</v>
      </c>
      <c r="AF281">
        <v>0.42422314961864949</v>
      </c>
      <c r="AG281">
        <v>-0.30559198148270222</v>
      </c>
      <c r="AH281">
        <v>0.43502211166844573</v>
      </c>
      <c r="AI281">
        <v>1.4200414794728824</v>
      </c>
    </row>
    <row r="282" spans="1:35" hidden="1" x14ac:dyDescent="0.3">
      <c r="A282">
        <v>24</v>
      </c>
      <c r="B282">
        <v>281</v>
      </c>
      <c r="C282" s="26">
        <v>137.9</v>
      </c>
      <c r="D282" s="26">
        <v>216</v>
      </c>
      <c r="E282" s="26">
        <v>3</v>
      </c>
      <c r="F282">
        <v>-0.91463560969324675</v>
      </c>
      <c r="G282">
        <v>-0.64281074998588528</v>
      </c>
      <c r="H282">
        <v>-0.27182485970736148</v>
      </c>
      <c r="I282" t="s">
        <v>503</v>
      </c>
      <c r="J282" t="s">
        <v>32</v>
      </c>
      <c r="K282" t="s">
        <v>42</v>
      </c>
      <c r="L282" t="s">
        <v>274</v>
      </c>
      <c r="M282" s="27">
        <v>26.7</v>
      </c>
      <c r="N282" s="28">
        <v>13</v>
      </c>
      <c r="O282">
        <v>20.024358974358975</v>
      </c>
      <c r="P282">
        <v>6.6923076923076925</v>
      </c>
      <c r="Q282">
        <v>0.61538461538461542</v>
      </c>
      <c r="R282">
        <v>2</v>
      </c>
      <c r="S282">
        <v>1.2307692307692308</v>
      </c>
      <c r="T282">
        <v>0.69230769230769229</v>
      </c>
      <c r="U282">
        <v>7.6923076923076927E-2</v>
      </c>
      <c r="V282">
        <v>0.42352941176470588</v>
      </c>
      <c r="W282">
        <v>6.5384615384615383</v>
      </c>
      <c r="X282">
        <v>0.77777777777777779</v>
      </c>
      <c r="Y282">
        <v>0.69230769230769229</v>
      </c>
      <c r="Z282">
        <v>0.84615384615384615</v>
      </c>
      <c r="AA282">
        <v>-1.4519881458928425</v>
      </c>
      <c r="AB282">
        <v>-0.88470162092776838</v>
      </c>
      <c r="AC282">
        <v>-1.4204948705474831</v>
      </c>
      <c r="AD282">
        <v>-0.89795568469803433</v>
      </c>
      <c r="AE282">
        <v>-0.66148327243298888</v>
      </c>
      <c r="AF282">
        <v>-1.0083291161553236</v>
      </c>
      <c r="AG282">
        <v>-0.4645237732560013</v>
      </c>
      <c r="AH282">
        <v>-7.7496557198287533E-2</v>
      </c>
      <c r="AI282">
        <v>1.0816762912357614</v>
      </c>
    </row>
    <row r="283" spans="1:35" hidden="1" x14ac:dyDescent="0.3">
      <c r="A283">
        <v>24</v>
      </c>
      <c r="B283">
        <v>282</v>
      </c>
      <c r="C283" s="26">
        <v>70.8</v>
      </c>
      <c r="D283" s="26">
        <v>77</v>
      </c>
      <c r="E283" s="26">
        <v>85</v>
      </c>
      <c r="F283">
        <v>-0.91912246188647184</v>
      </c>
      <c r="G283">
        <v>-0.59477376570116502</v>
      </c>
      <c r="H283">
        <v>-0.32434869618530682</v>
      </c>
      <c r="I283" t="s">
        <v>504</v>
      </c>
      <c r="J283" t="s">
        <v>32</v>
      </c>
      <c r="K283" t="s">
        <v>98</v>
      </c>
      <c r="L283" t="s">
        <v>45</v>
      </c>
      <c r="M283" s="27">
        <v>26.3</v>
      </c>
      <c r="N283" s="28">
        <v>9</v>
      </c>
      <c r="O283">
        <v>26.396296296296295</v>
      </c>
      <c r="P283">
        <v>8.3333333333333339</v>
      </c>
      <c r="Q283">
        <v>0</v>
      </c>
      <c r="R283">
        <v>9.2222222222222214</v>
      </c>
      <c r="S283">
        <v>2.1111111111111112</v>
      </c>
      <c r="T283">
        <v>0.44444444444444442</v>
      </c>
      <c r="U283">
        <v>0.88888888888888884</v>
      </c>
      <c r="V283">
        <v>0.51515151515151514</v>
      </c>
      <c r="W283">
        <v>7.333333333333333</v>
      </c>
      <c r="X283">
        <v>0.28000000000000003</v>
      </c>
      <c r="Y283">
        <v>2.7777777777777777</v>
      </c>
      <c r="Z283">
        <v>1.2222222222222223</v>
      </c>
      <c r="AA283">
        <v>-1.1868309962068979</v>
      </c>
      <c r="AB283">
        <v>-1.4747590814619411</v>
      </c>
      <c r="AC283">
        <v>1.1626797003692777</v>
      </c>
      <c r="AD283">
        <v>-0.50246802915975974</v>
      </c>
      <c r="AE283">
        <v>-1.2016497144029779</v>
      </c>
      <c r="AF283">
        <v>0.25178630281252296</v>
      </c>
      <c r="AG283">
        <v>0.36682367491667017</v>
      </c>
      <c r="AH283">
        <v>-3.4826154151555273</v>
      </c>
      <c r="AI283">
        <v>0.71406966697814789</v>
      </c>
    </row>
    <row r="284" spans="1:35" hidden="1" x14ac:dyDescent="0.3">
      <c r="A284">
        <v>24</v>
      </c>
      <c r="B284">
        <v>283</v>
      </c>
      <c r="C284" s="26">
        <v>0</v>
      </c>
      <c r="D284" s="26">
        <v>420</v>
      </c>
      <c r="E284" s="26">
        <v>2</v>
      </c>
      <c r="F284">
        <v>-0.91938116852012952</v>
      </c>
      <c r="G284">
        <v>-0.51352088724875733</v>
      </c>
      <c r="H284">
        <v>-0.40586028127137219</v>
      </c>
      <c r="I284" t="s">
        <v>505</v>
      </c>
      <c r="J284" t="s">
        <v>32</v>
      </c>
      <c r="K284" t="s">
        <v>56</v>
      </c>
      <c r="L284" t="s">
        <v>275</v>
      </c>
      <c r="M284" s="27">
        <v>24.1</v>
      </c>
      <c r="N284" s="28">
        <v>11</v>
      </c>
      <c r="O284">
        <v>14.965151515151517</v>
      </c>
      <c r="P284">
        <v>8.2727272727272734</v>
      </c>
      <c r="Q284">
        <v>0.90909090909090906</v>
      </c>
      <c r="R284">
        <v>3.6363636363636362</v>
      </c>
      <c r="S284">
        <v>0.27272727272727271</v>
      </c>
      <c r="T284">
        <v>0.27272727272727271</v>
      </c>
      <c r="U284">
        <v>0.81818181818181823</v>
      </c>
      <c r="V284">
        <v>0.60377358490566035</v>
      </c>
      <c r="W284">
        <v>4.8181818181818183</v>
      </c>
      <c r="X284">
        <v>0.62962962962962965</v>
      </c>
      <c r="Y284">
        <v>2.4545454545454546</v>
      </c>
      <c r="Z284">
        <v>0.90909090909090906</v>
      </c>
      <c r="AA284">
        <v>-1.1966237318487083</v>
      </c>
      <c r="AB284">
        <v>-0.60308328749100415</v>
      </c>
      <c r="AC284">
        <v>-0.83521615657753168</v>
      </c>
      <c r="AD284">
        <v>-1.3283495763826705</v>
      </c>
      <c r="AE284">
        <v>-1.5758716068022491</v>
      </c>
      <c r="AF284">
        <v>0.14205376393589725</v>
      </c>
      <c r="AG284">
        <v>0.79382484648216944</v>
      </c>
      <c r="AH284">
        <v>-1.0385775844746403</v>
      </c>
      <c r="AI284">
        <v>1.020155347919921</v>
      </c>
    </row>
    <row r="285" spans="1:35" hidden="1" x14ac:dyDescent="0.3">
      <c r="A285">
        <v>24</v>
      </c>
      <c r="B285">
        <v>284</v>
      </c>
      <c r="C285" s="26">
        <v>0</v>
      </c>
      <c r="D285" s="26">
        <v>584</v>
      </c>
      <c r="E285" s="26">
        <v>1</v>
      </c>
      <c r="F285">
        <v>-0.92498264127685292</v>
      </c>
      <c r="G285">
        <v>-0.59123579620709588</v>
      </c>
      <c r="H285">
        <v>-0.33374684506975705</v>
      </c>
      <c r="I285" t="s">
        <v>506</v>
      </c>
      <c r="J285" t="s">
        <v>32</v>
      </c>
      <c r="K285" t="s">
        <v>64</v>
      </c>
      <c r="L285" t="s">
        <v>274</v>
      </c>
      <c r="M285" s="27">
        <v>22.5</v>
      </c>
      <c r="N285" s="28">
        <v>12</v>
      </c>
      <c r="O285">
        <v>12.508333333333333</v>
      </c>
      <c r="P285">
        <v>4.083333333333333</v>
      </c>
      <c r="Q285">
        <v>0.75</v>
      </c>
      <c r="R285">
        <v>2.5</v>
      </c>
      <c r="S285">
        <v>1.3333333333333333</v>
      </c>
      <c r="T285">
        <v>0.5</v>
      </c>
      <c r="U285">
        <v>0.16666666666666666</v>
      </c>
      <c r="V285">
        <v>0.40476190476190477</v>
      </c>
      <c r="W285">
        <v>3.5</v>
      </c>
      <c r="X285">
        <v>1</v>
      </c>
      <c r="Y285">
        <v>0.5</v>
      </c>
      <c r="Z285">
        <v>0.41666666666666669</v>
      </c>
      <c r="AA285">
        <v>-1.8735465830888565</v>
      </c>
      <c r="AB285">
        <v>-0.75562655143591817</v>
      </c>
      <c r="AC285">
        <v>-1.2416597079455534</v>
      </c>
      <c r="AD285">
        <v>-0.85187945298483736</v>
      </c>
      <c r="AE285">
        <v>-1.0805779256855663</v>
      </c>
      <c r="AF285">
        <v>-0.86905320142729869</v>
      </c>
      <c r="AG285">
        <v>-0.34774344245586003</v>
      </c>
      <c r="AH285">
        <v>0.19746493363006073</v>
      </c>
      <c r="AI285">
        <v>1.5014997655299671</v>
      </c>
    </row>
    <row r="286" spans="1:35" hidden="1" x14ac:dyDescent="0.3">
      <c r="A286">
        <v>24</v>
      </c>
      <c r="B286">
        <v>285</v>
      </c>
      <c r="C286" s="26">
        <v>142.9</v>
      </c>
      <c r="D286" s="26">
        <v>166</v>
      </c>
      <c r="E286" s="26">
        <v>7</v>
      </c>
      <c r="F286">
        <v>-0.92669086774926679</v>
      </c>
      <c r="G286">
        <v>-0.55957187440817746</v>
      </c>
      <c r="H286">
        <v>-0.36711899334108933</v>
      </c>
      <c r="I286" t="s">
        <v>507</v>
      </c>
      <c r="J286" t="s">
        <v>32</v>
      </c>
      <c r="K286" t="s">
        <v>118</v>
      </c>
      <c r="L286" t="s">
        <v>45</v>
      </c>
      <c r="M286" s="27">
        <v>24.1</v>
      </c>
      <c r="N286" s="28">
        <v>13</v>
      </c>
      <c r="O286">
        <v>14.949999999999998</v>
      </c>
      <c r="P286">
        <v>4.8461538461538458</v>
      </c>
      <c r="Q286">
        <v>0</v>
      </c>
      <c r="R286">
        <v>4.9230769230769234</v>
      </c>
      <c r="S286">
        <v>1.5384615384615385</v>
      </c>
      <c r="T286">
        <v>0.53846153846153844</v>
      </c>
      <c r="U286">
        <v>0.61538461538461542</v>
      </c>
      <c r="V286">
        <v>0.57777777777777772</v>
      </c>
      <c r="W286">
        <v>3.4615384615384617</v>
      </c>
      <c r="X286">
        <v>0.55000000000000004</v>
      </c>
      <c r="Y286">
        <v>1.5384615384615385</v>
      </c>
      <c r="Z286">
        <v>0.92307692307692313</v>
      </c>
      <c r="AA286">
        <v>-1.7502899392895304</v>
      </c>
      <c r="AB286">
        <v>-1.4747590814619411</v>
      </c>
      <c r="AC286">
        <v>-0.3749969968746637</v>
      </c>
      <c r="AD286">
        <v>-0.7597269895584432</v>
      </c>
      <c r="AE286">
        <v>-0.99675899503505094</v>
      </c>
      <c r="AF286">
        <v>-0.17267362778717266</v>
      </c>
      <c r="AG286">
        <v>0.44420517738820203</v>
      </c>
      <c r="AH286">
        <v>-0.95763044423806609</v>
      </c>
      <c r="AI286">
        <v>1.0064840271830675</v>
      </c>
    </row>
    <row r="287" spans="1:35" hidden="1" x14ac:dyDescent="0.3">
      <c r="A287">
        <v>24</v>
      </c>
      <c r="B287">
        <v>286</v>
      </c>
      <c r="C287" s="26">
        <v>117.5</v>
      </c>
      <c r="D287" s="26">
        <v>116</v>
      </c>
      <c r="E287" s="26">
        <v>54</v>
      </c>
      <c r="F287">
        <v>-0.927924155787343</v>
      </c>
      <c r="G287">
        <v>-0.50641771322595464</v>
      </c>
      <c r="H287">
        <v>-0.42150644256138836</v>
      </c>
      <c r="I287" t="s">
        <v>508</v>
      </c>
      <c r="J287" t="s">
        <v>32</v>
      </c>
      <c r="K287" t="s">
        <v>39</v>
      </c>
      <c r="L287" t="s">
        <v>275</v>
      </c>
      <c r="M287" s="27">
        <v>28.3</v>
      </c>
      <c r="N287" s="28">
        <v>9</v>
      </c>
      <c r="O287">
        <v>25.516666666666669</v>
      </c>
      <c r="P287">
        <v>8.7777777777777786</v>
      </c>
      <c r="Q287">
        <v>0.22222222222222221</v>
      </c>
      <c r="R287">
        <v>4.8888888888888893</v>
      </c>
      <c r="S287">
        <v>1.2222222222222223</v>
      </c>
      <c r="T287">
        <v>0.55555555555555558</v>
      </c>
      <c r="U287">
        <v>0.33333333333333331</v>
      </c>
      <c r="V287">
        <v>0.62745098039215685</v>
      </c>
      <c r="W287">
        <v>5.666666666666667</v>
      </c>
      <c r="X287">
        <v>0.59090909090909094</v>
      </c>
      <c r="Y287">
        <v>2.4444444444444446</v>
      </c>
      <c r="Z287">
        <v>1.1111111111111112</v>
      </c>
      <c r="AA287">
        <v>-1.1150176015002877</v>
      </c>
      <c r="AB287">
        <v>-1.2616827762690455</v>
      </c>
      <c r="AC287">
        <v>-0.38722504218077852</v>
      </c>
      <c r="AD287">
        <v>-0.90179537067413407</v>
      </c>
      <c r="AE287">
        <v>-0.95950613696815512</v>
      </c>
      <c r="AF287">
        <v>-0.61039793121810904</v>
      </c>
      <c r="AG287">
        <v>1.1150289564235478</v>
      </c>
      <c r="AH287">
        <v>-1.2598442317008913</v>
      </c>
      <c r="AI287">
        <v>0.82268071505426099</v>
      </c>
    </row>
    <row r="288" spans="1:35" hidden="1" x14ac:dyDescent="0.3">
      <c r="A288">
        <v>24</v>
      </c>
      <c r="B288">
        <v>287</v>
      </c>
      <c r="C288" s="26">
        <v>0</v>
      </c>
      <c r="D288" s="26">
        <v>457</v>
      </c>
      <c r="E288" s="26">
        <v>0</v>
      </c>
      <c r="F288">
        <v>-0.93054159750672127</v>
      </c>
      <c r="G288">
        <v>-0.71637087346730977</v>
      </c>
      <c r="H288">
        <v>-0.21417072403941151</v>
      </c>
      <c r="I288" t="s">
        <v>509</v>
      </c>
      <c r="J288" t="s">
        <v>32</v>
      </c>
      <c r="K288" t="s">
        <v>48</v>
      </c>
      <c r="L288" t="s">
        <v>274</v>
      </c>
      <c r="M288" s="27">
        <v>24</v>
      </c>
      <c r="N288" s="28">
        <v>3</v>
      </c>
      <c r="O288">
        <v>9.3166666666666682</v>
      </c>
      <c r="P288">
        <v>4.666666666666667</v>
      </c>
      <c r="Q288">
        <v>0.66666666666666663</v>
      </c>
      <c r="R288">
        <v>1</v>
      </c>
      <c r="S288">
        <v>2</v>
      </c>
      <c r="T288">
        <v>0.66666666666666663</v>
      </c>
      <c r="U288">
        <v>0</v>
      </c>
      <c r="V288">
        <v>0.38461538461538464</v>
      </c>
      <c r="W288">
        <v>4.333333333333333</v>
      </c>
      <c r="X288">
        <v>1</v>
      </c>
      <c r="Y288">
        <v>0.66666666666666663</v>
      </c>
      <c r="Z288">
        <v>1.3333333333333333</v>
      </c>
      <c r="AA288">
        <v>-1.7792915025364304</v>
      </c>
      <c r="AB288">
        <v>-0.83553016588325402</v>
      </c>
      <c r="AC288">
        <v>-1.7781651957513422</v>
      </c>
      <c r="AD288">
        <v>-0.55238394684905656</v>
      </c>
      <c r="AE288">
        <v>-0.71736255953333261</v>
      </c>
      <c r="AF288">
        <v>-1.1277084716364882</v>
      </c>
      <c r="AG288">
        <v>-0.5390052975607742</v>
      </c>
      <c r="AH288">
        <v>0.27665065964285573</v>
      </c>
      <c r="AI288">
        <v>0.60545861890203512</v>
      </c>
    </row>
    <row r="289" spans="1:35" hidden="1" x14ac:dyDescent="0.3">
      <c r="A289">
        <v>24</v>
      </c>
      <c r="B289">
        <v>288</v>
      </c>
      <c r="C289" s="26">
        <v>0</v>
      </c>
      <c r="D289" s="26">
        <v>303</v>
      </c>
      <c r="E289" s="26">
        <v>2</v>
      </c>
      <c r="F289">
        <v>-0.93216273901718183</v>
      </c>
      <c r="G289">
        <v>-0.62303434152129211</v>
      </c>
      <c r="H289">
        <v>-0.30912839749588972</v>
      </c>
      <c r="I289" t="s">
        <v>510</v>
      </c>
      <c r="J289" t="s">
        <v>32</v>
      </c>
      <c r="K289" t="s">
        <v>33</v>
      </c>
      <c r="L289" t="s">
        <v>274</v>
      </c>
      <c r="M289" s="27">
        <v>27.3</v>
      </c>
      <c r="N289" s="28">
        <v>13</v>
      </c>
      <c r="O289">
        <v>23.157692307692308</v>
      </c>
      <c r="P289">
        <v>8.0769230769230766</v>
      </c>
      <c r="Q289">
        <v>1.2307692307692308</v>
      </c>
      <c r="R289">
        <v>2.6923076923076925</v>
      </c>
      <c r="S289">
        <v>1.3846153846153846</v>
      </c>
      <c r="T289">
        <v>0.23076923076923078</v>
      </c>
      <c r="U289">
        <v>0.15384615384615385</v>
      </c>
      <c r="V289">
        <v>0.42105263157894735</v>
      </c>
      <c r="W289">
        <v>7.3076923076923075</v>
      </c>
      <c r="X289">
        <v>0.6428571428571429</v>
      </c>
      <c r="Y289">
        <v>1.0769230769230769</v>
      </c>
      <c r="Z289">
        <v>0.46153846153846156</v>
      </c>
      <c r="AA289">
        <v>-1.2282618008453268</v>
      </c>
      <c r="AB289">
        <v>-0.29464416039359564</v>
      </c>
      <c r="AC289">
        <v>-1.1728769530986574</v>
      </c>
      <c r="AD289">
        <v>-0.82884133712823882</v>
      </c>
      <c r="AE289">
        <v>-1.6673104402391752</v>
      </c>
      <c r="AF289">
        <v>-0.88894976067415932</v>
      </c>
      <c r="AG289">
        <v>-0.53980751207058497</v>
      </c>
      <c r="AH289">
        <v>-0.44425472074112049</v>
      </c>
      <c r="AI289">
        <v>1.4576376114992293</v>
      </c>
    </row>
    <row r="290" spans="1:35" hidden="1" x14ac:dyDescent="0.3">
      <c r="A290">
        <v>25</v>
      </c>
      <c r="B290">
        <v>289</v>
      </c>
      <c r="C290" s="26">
        <v>0</v>
      </c>
      <c r="D290" s="26">
        <v>263</v>
      </c>
      <c r="E290" s="26">
        <v>0</v>
      </c>
      <c r="F290">
        <v>-0.93719333082472922</v>
      </c>
      <c r="G290">
        <v>-0.6502422703409878</v>
      </c>
      <c r="H290">
        <v>-0.28695106048374142</v>
      </c>
      <c r="I290" t="s">
        <v>511</v>
      </c>
      <c r="J290" t="s">
        <v>32</v>
      </c>
      <c r="K290" t="s">
        <v>160</v>
      </c>
      <c r="L290" t="s">
        <v>274</v>
      </c>
      <c r="M290" s="27">
        <v>21.5</v>
      </c>
      <c r="N290" s="28">
        <v>5</v>
      </c>
      <c r="O290">
        <v>9.0833333333333339</v>
      </c>
      <c r="P290">
        <v>4.2</v>
      </c>
      <c r="Q290">
        <v>0.6</v>
      </c>
      <c r="R290">
        <v>1.6</v>
      </c>
      <c r="S290">
        <v>1.4</v>
      </c>
      <c r="T290">
        <v>1</v>
      </c>
      <c r="U290">
        <v>0.2</v>
      </c>
      <c r="V290">
        <v>0.4</v>
      </c>
      <c r="W290">
        <v>4</v>
      </c>
      <c r="X290">
        <v>0.5</v>
      </c>
      <c r="Y290">
        <v>0.8</v>
      </c>
      <c r="Z290">
        <v>0.8</v>
      </c>
      <c r="AA290">
        <v>-1.8546955669783713</v>
      </c>
      <c r="AB290">
        <v>-0.89945305744112281</v>
      </c>
      <c r="AC290">
        <v>-1.5635630006290269</v>
      </c>
      <c r="AD290">
        <v>-0.82192990237125929</v>
      </c>
      <c r="AE290">
        <v>9.0681727711352921E-3</v>
      </c>
      <c r="AF290">
        <v>-0.81732214738546061</v>
      </c>
      <c r="AG290">
        <v>-0.41861876696316258</v>
      </c>
      <c r="AH290">
        <v>-0.61245781373899899</v>
      </c>
      <c r="AI290">
        <v>1.1267916496673773</v>
      </c>
    </row>
    <row r="291" spans="1:35" hidden="1" x14ac:dyDescent="0.3">
      <c r="A291">
        <v>25</v>
      </c>
      <c r="B291">
        <v>290</v>
      </c>
      <c r="C291" s="26">
        <v>142.80000000000001</v>
      </c>
      <c r="D291" s="26">
        <v>179</v>
      </c>
      <c r="E291" s="26">
        <v>10</v>
      </c>
      <c r="F291">
        <v>-0.94154911310441602</v>
      </c>
      <c r="G291">
        <v>-0.81796935330322573</v>
      </c>
      <c r="H291">
        <v>-0.12357975980119029</v>
      </c>
      <c r="I291" t="s">
        <v>512</v>
      </c>
      <c r="J291" t="s">
        <v>32</v>
      </c>
      <c r="K291" t="s">
        <v>44</v>
      </c>
      <c r="L291" t="s">
        <v>274</v>
      </c>
      <c r="M291" s="27">
        <v>20.7</v>
      </c>
      <c r="N291" s="28">
        <v>13</v>
      </c>
      <c r="O291">
        <v>23.111538461538462</v>
      </c>
      <c r="P291">
        <v>8.4615384615384617</v>
      </c>
      <c r="Q291">
        <v>1.0769230769230769</v>
      </c>
      <c r="R291">
        <v>2.7692307692307692</v>
      </c>
      <c r="S291">
        <v>2.2307692307692308</v>
      </c>
      <c r="T291">
        <v>0.92307692307692313</v>
      </c>
      <c r="U291">
        <v>0.23076923076923078</v>
      </c>
      <c r="V291">
        <v>0.38053097345132741</v>
      </c>
      <c r="W291">
        <v>8.6923076923076916</v>
      </c>
      <c r="X291">
        <v>0.34482758620689657</v>
      </c>
      <c r="Y291">
        <v>2.2307692307692308</v>
      </c>
      <c r="Z291">
        <v>1.6153846153846154</v>
      </c>
      <c r="AA291">
        <v>-1.1661155938876835</v>
      </c>
      <c r="AB291">
        <v>-0.44215852552713891</v>
      </c>
      <c r="AC291">
        <v>-1.1453638511598991</v>
      </c>
      <c r="AD291">
        <v>-0.44871242549436319</v>
      </c>
      <c r="AE291">
        <v>-0.15856968852989564</v>
      </c>
      <c r="AF291">
        <v>-0.76957040519299491</v>
      </c>
      <c r="AG291">
        <v>-1.1006340387069438</v>
      </c>
      <c r="AH291">
        <v>-2.4603533019389374</v>
      </c>
      <c r="AI291">
        <v>0.32975365070882512</v>
      </c>
    </row>
    <row r="292" spans="1:35" hidden="1" x14ac:dyDescent="0.3">
      <c r="A292">
        <v>25</v>
      </c>
      <c r="B292">
        <v>291</v>
      </c>
      <c r="C292" s="26">
        <v>0</v>
      </c>
      <c r="D292" s="26">
        <v>339</v>
      </c>
      <c r="E292" s="26">
        <v>0</v>
      </c>
      <c r="F292">
        <v>-0.94381940779291129</v>
      </c>
      <c r="G292">
        <v>-0.71741317233453972</v>
      </c>
      <c r="H292">
        <v>-0.22640623545837157</v>
      </c>
      <c r="I292" t="s">
        <v>513</v>
      </c>
      <c r="J292" t="s">
        <v>32</v>
      </c>
      <c r="K292" t="s">
        <v>111</v>
      </c>
      <c r="L292" t="s">
        <v>274</v>
      </c>
      <c r="M292" s="27">
        <v>23.8</v>
      </c>
      <c r="N292" s="28">
        <v>8</v>
      </c>
      <c r="O292">
        <v>14.620833333333332</v>
      </c>
      <c r="P292">
        <v>7.125</v>
      </c>
      <c r="Q292">
        <v>1.125</v>
      </c>
      <c r="R292">
        <v>1.5</v>
      </c>
      <c r="S292">
        <v>1.5</v>
      </c>
      <c r="T292">
        <v>0.25</v>
      </c>
      <c r="U292">
        <v>0.375</v>
      </c>
      <c r="V292">
        <v>0.47058823529411764</v>
      </c>
      <c r="W292">
        <v>4.25</v>
      </c>
      <c r="X292">
        <v>0.76190476190476186</v>
      </c>
      <c r="Y292">
        <v>2.625</v>
      </c>
      <c r="Z292">
        <v>1.75</v>
      </c>
      <c r="AA292">
        <v>-1.382073663065494</v>
      </c>
      <c r="AB292">
        <v>-0.39606028642290664</v>
      </c>
      <c r="AC292">
        <v>-1.5993300331494127</v>
      </c>
      <c r="AD292">
        <v>-0.77700557645089219</v>
      </c>
      <c r="AE292">
        <v>-1.6254009749139173</v>
      </c>
      <c r="AF292">
        <v>-0.54573411366581159</v>
      </c>
      <c r="AG292">
        <v>-4.8149885077088971E-2</v>
      </c>
      <c r="AH292">
        <v>-0.28113120688194498</v>
      </c>
      <c r="AI292">
        <v>0.19816718861661137</v>
      </c>
    </row>
    <row r="293" spans="1:35" hidden="1" x14ac:dyDescent="0.3">
      <c r="A293">
        <v>25</v>
      </c>
      <c r="B293">
        <v>292</v>
      </c>
      <c r="C293" s="26">
        <v>137.69999999999999</v>
      </c>
      <c r="D293" s="26">
        <v>181</v>
      </c>
      <c r="E293" s="26">
        <v>2</v>
      </c>
      <c r="F293">
        <v>-0.94387178697435459</v>
      </c>
      <c r="G293">
        <v>-0.60884286362177142</v>
      </c>
      <c r="H293">
        <v>-0.33502892335258316</v>
      </c>
      <c r="I293" t="s">
        <v>514</v>
      </c>
      <c r="J293" t="s">
        <v>32</v>
      </c>
      <c r="K293" t="s">
        <v>54</v>
      </c>
      <c r="L293" t="s">
        <v>275</v>
      </c>
      <c r="M293" s="27">
        <v>32.700000000000003</v>
      </c>
      <c r="N293" s="28">
        <v>4</v>
      </c>
      <c r="O293">
        <v>14.354166666666668</v>
      </c>
      <c r="P293">
        <v>5</v>
      </c>
      <c r="Q293">
        <v>0.5</v>
      </c>
      <c r="R293">
        <v>2.5</v>
      </c>
      <c r="S293">
        <v>1</v>
      </c>
      <c r="T293">
        <v>0.75</v>
      </c>
      <c r="U293">
        <v>0.5</v>
      </c>
      <c r="V293">
        <v>0.47058823529411764</v>
      </c>
      <c r="W293">
        <v>4.25</v>
      </c>
      <c r="X293">
        <v>0.5</v>
      </c>
      <c r="Y293">
        <v>1</v>
      </c>
      <c r="Z293">
        <v>0.75</v>
      </c>
      <c r="AA293">
        <v>-1.725431456506473</v>
      </c>
      <c r="AB293">
        <v>-0.99533739477792582</v>
      </c>
      <c r="AC293">
        <v>-1.2416597079455534</v>
      </c>
      <c r="AD293">
        <v>-1.0016272060527278</v>
      </c>
      <c r="AE293">
        <v>-0.53575487645721553</v>
      </c>
      <c r="AF293">
        <v>-0.35174266100891938</v>
      </c>
      <c r="AG293">
        <v>-4.8149885077088971E-2</v>
      </c>
      <c r="AH293">
        <v>-0.75554920607166753</v>
      </c>
      <c r="AI293">
        <v>1.1756666213016282</v>
      </c>
    </row>
    <row r="294" spans="1:35" hidden="1" x14ac:dyDescent="0.3">
      <c r="A294">
        <v>25</v>
      </c>
      <c r="B294">
        <v>293</v>
      </c>
      <c r="C294" s="26">
        <v>152.30000000000001</v>
      </c>
      <c r="D294" s="26">
        <v>195</v>
      </c>
      <c r="E294" s="26">
        <v>1</v>
      </c>
      <c r="F294">
        <v>-0.94401564361841028</v>
      </c>
      <c r="G294">
        <v>-0.68336856558500125</v>
      </c>
      <c r="H294">
        <v>-0.26064707803340903</v>
      </c>
      <c r="I294" t="s">
        <v>515</v>
      </c>
      <c r="J294" t="s">
        <v>32</v>
      </c>
      <c r="K294" t="s">
        <v>72</v>
      </c>
      <c r="L294" t="s">
        <v>274</v>
      </c>
      <c r="M294" s="27">
        <v>27.5</v>
      </c>
      <c r="N294" s="28">
        <v>11</v>
      </c>
      <c r="O294">
        <v>18.786363636363635</v>
      </c>
      <c r="P294">
        <v>7.1818181818181817</v>
      </c>
      <c r="Q294">
        <v>1.1818181818181819</v>
      </c>
      <c r="R294">
        <v>1.2727272727272727</v>
      </c>
      <c r="S294">
        <v>2</v>
      </c>
      <c r="T294">
        <v>0.18181818181818182</v>
      </c>
      <c r="U294">
        <v>0.18181818181818182</v>
      </c>
      <c r="V294">
        <v>0.42028985507246375</v>
      </c>
      <c r="W294">
        <v>6.2727272727272725</v>
      </c>
      <c r="X294">
        <v>0.8</v>
      </c>
      <c r="Y294">
        <v>0.90909090909090906</v>
      </c>
      <c r="Z294">
        <v>1</v>
      </c>
      <c r="AA294">
        <v>-1.3728929734012967</v>
      </c>
      <c r="AB294">
        <v>-0.34158054929972304</v>
      </c>
      <c r="AC294">
        <v>-1.6806187434230171</v>
      </c>
      <c r="AD294">
        <v>-0.55238394684905656</v>
      </c>
      <c r="AE294">
        <v>-1.7739890792489221</v>
      </c>
      <c r="AF294">
        <v>-0.84553908595373595</v>
      </c>
      <c r="AG294">
        <v>-0.47349934806651317</v>
      </c>
      <c r="AH294">
        <v>-4.1105127153119911E-2</v>
      </c>
      <c r="AI294">
        <v>0.93129176313037398</v>
      </c>
    </row>
    <row r="295" spans="1:35" hidden="1" x14ac:dyDescent="0.3">
      <c r="A295">
        <v>25</v>
      </c>
      <c r="B295">
        <v>294</v>
      </c>
      <c r="C295" s="26">
        <v>130.5</v>
      </c>
      <c r="D295" s="26">
        <v>268</v>
      </c>
      <c r="E295" s="26">
        <v>2</v>
      </c>
      <c r="F295">
        <v>-0.94487530699013766</v>
      </c>
      <c r="G295">
        <v>-0.66166751262740953</v>
      </c>
      <c r="H295">
        <v>-0.28320779436272814</v>
      </c>
      <c r="I295" t="s">
        <v>516</v>
      </c>
      <c r="J295" t="s">
        <v>32</v>
      </c>
      <c r="K295" t="s">
        <v>74</v>
      </c>
      <c r="L295" t="s">
        <v>274</v>
      </c>
      <c r="M295" s="27">
        <v>38.700000000000003</v>
      </c>
      <c r="N295" s="28">
        <v>10</v>
      </c>
      <c r="O295">
        <v>15.720000000000002</v>
      </c>
      <c r="P295">
        <v>6.8</v>
      </c>
      <c r="Q295">
        <v>1.8</v>
      </c>
      <c r="R295">
        <v>1.8</v>
      </c>
      <c r="S295">
        <v>0.1</v>
      </c>
      <c r="T295">
        <v>0.2</v>
      </c>
      <c r="U295">
        <v>0.3</v>
      </c>
      <c r="V295">
        <v>0.4</v>
      </c>
      <c r="W295">
        <v>5.5</v>
      </c>
      <c r="X295">
        <v>0.75</v>
      </c>
      <c r="Y295">
        <v>0.8</v>
      </c>
      <c r="Z295">
        <v>0.7</v>
      </c>
      <c r="AA295">
        <v>-1.4345872079447024</v>
      </c>
      <c r="AB295">
        <v>0.25115899060051411</v>
      </c>
      <c r="AC295">
        <v>-1.492028935588255</v>
      </c>
      <c r="AD295">
        <v>-1.4059461393360317</v>
      </c>
      <c r="AE295">
        <v>-1.7343655847595874</v>
      </c>
      <c r="AF295">
        <v>-0.6621289852599469</v>
      </c>
      <c r="AG295">
        <v>-0.56542205765160158</v>
      </c>
      <c r="AH295">
        <v>-0.13622928664295381</v>
      </c>
      <c r="AI295">
        <v>1.2245415929358792</v>
      </c>
    </row>
    <row r="296" spans="1:35" hidden="1" x14ac:dyDescent="0.3">
      <c r="A296">
        <v>25</v>
      </c>
      <c r="B296">
        <v>295</v>
      </c>
      <c r="C296" s="26">
        <v>0</v>
      </c>
      <c r="D296" s="26">
        <v>246</v>
      </c>
      <c r="E296" s="26">
        <v>1</v>
      </c>
      <c r="F296">
        <v>-0.94732613572759405</v>
      </c>
      <c r="G296">
        <v>-0.49014171570811332</v>
      </c>
      <c r="H296">
        <v>-0.45718442001948073</v>
      </c>
      <c r="I296" t="s">
        <v>517</v>
      </c>
      <c r="J296" t="s">
        <v>518</v>
      </c>
      <c r="K296" t="s">
        <v>54</v>
      </c>
      <c r="L296" t="s">
        <v>275</v>
      </c>
      <c r="M296" s="27">
        <v>22.8</v>
      </c>
      <c r="N296" s="28">
        <v>4</v>
      </c>
      <c r="O296">
        <v>14.362499999999999</v>
      </c>
      <c r="P296">
        <v>7</v>
      </c>
      <c r="Q296">
        <v>0.25</v>
      </c>
      <c r="R296">
        <v>2</v>
      </c>
      <c r="S296">
        <v>0.5</v>
      </c>
      <c r="T296">
        <v>0.75</v>
      </c>
      <c r="U296">
        <v>0</v>
      </c>
      <c r="V296">
        <v>0.6</v>
      </c>
      <c r="W296">
        <v>5</v>
      </c>
      <c r="X296">
        <v>1</v>
      </c>
      <c r="Y296">
        <v>0.75</v>
      </c>
      <c r="Z296">
        <v>0.5</v>
      </c>
      <c r="AA296">
        <v>-1.402271180326728</v>
      </c>
      <c r="AB296">
        <v>-1.2350482381199335</v>
      </c>
      <c r="AC296">
        <v>-1.4204948705474831</v>
      </c>
      <c r="AD296">
        <v>-1.2262488356545633</v>
      </c>
      <c r="AE296">
        <v>-0.53575487645721553</v>
      </c>
      <c r="AF296">
        <v>-1.1277084716364882</v>
      </c>
      <c r="AG296">
        <v>0.79996602924725646</v>
      </c>
      <c r="AH296">
        <v>0.31624352264925326</v>
      </c>
      <c r="AI296">
        <v>1.4200414794728824</v>
      </c>
    </row>
    <row r="297" spans="1:35" hidden="1" x14ac:dyDescent="0.3">
      <c r="A297">
        <v>25</v>
      </c>
      <c r="B297">
        <v>296</v>
      </c>
      <c r="C297" s="26">
        <v>131.1</v>
      </c>
      <c r="D297" s="26">
        <v>307</v>
      </c>
      <c r="E297" s="26">
        <v>1</v>
      </c>
      <c r="F297">
        <v>-0.949218789623269</v>
      </c>
      <c r="G297">
        <v>-0.57687298093121564</v>
      </c>
      <c r="H297">
        <v>-0.37234580869205336</v>
      </c>
      <c r="I297" t="s">
        <v>519</v>
      </c>
      <c r="J297" t="s">
        <v>32</v>
      </c>
      <c r="K297" t="s">
        <v>58</v>
      </c>
      <c r="L297" t="s">
        <v>275</v>
      </c>
      <c r="M297" s="27">
        <v>31.3</v>
      </c>
      <c r="N297" s="28">
        <v>13</v>
      </c>
      <c r="O297">
        <v>17.966666666666669</v>
      </c>
      <c r="P297">
        <v>6.3076923076923075</v>
      </c>
      <c r="Q297">
        <v>1</v>
      </c>
      <c r="R297">
        <v>3.7692307692307692</v>
      </c>
      <c r="S297">
        <v>0.61538461538461542</v>
      </c>
      <c r="T297">
        <v>0.23076923076923078</v>
      </c>
      <c r="U297">
        <v>0</v>
      </c>
      <c r="V297">
        <v>0.47761194029850745</v>
      </c>
      <c r="W297">
        <v>5.1538461538461542</v>
      </c>
      <c r="X297">
        <v>1</v>
      </c>
      <c r="Y297">
        <v>0.38461538461538464</v>
      </c>
      <c r="Z297">
        <v>0.46153846153846156</v>
      </c>
      <c r="AA297">
        <v>-1.514134352850486</v>
      </c>
      <c r="AB297">
        <v>-0.51591570809391052</v>
      </c>
      <c r="AC297">
        <v>-0.78769352595603981</v>
      </c>
      <c r="AD297">
        <v>-1.1744130749772166</v>
      </c>
      <c r="AE297">
        <v>-1.6673104402391752</v>
      </c>
      <c r="AF297">
        <v>-1.1277084716364882</v>
      </c>
      <c r="AG297">
        <v>-4.9629125172874601E-3</v>
      </c>
      <c r="AH297">
        <v>0.14264404639043346</v>
      </c>
      <c r="AI297">
        <v>1.4576376114992293</v>
      </c>
    </row>
    <row r="298" spans="1:35" hidden="1" x14ac:dyDescent="0.3">
      <c r="A298">
        <v>25</v>
      </c>
      <c r="B298">
        <v>297</v>
      </c>
      <c r="C298" s="26">
        <v>0</v>
      </c>
      <c r="D298" s="26">
        <v>236</v>
      </c>
      <c r="E298" s="26">
        <v>1</v>
      </c>
      <c r="F298">
        <v>-0.95296370865970581</v>
      </c>
      <c r="G298">
        <v>-0.71302424996069835</v>
      </c>
      <c r="H298">
        <v>-0.23993945869900746</v>
      </c>
      <c r="I298" t="s">
        <v>520</v>
      </c>
      <c r="J298" t="s">
        <v>32</v>
      </c>
      <c r="K298" t="s">
        <v>50</v>
      </c>
      <c r="L298" t="s">
        <v>275</v>
      </c>
      <c r="M298" s="27">
        <v>21</v>
      </c>
      <c r="N298" s="28">
        <v>11</v>
      </c>
      <c r="O298">
        <v>15.298484848484849</v>
      </c>
      <c r="P298">
        <v>2.6363636363636362</v>
      </c>
      <c r="Q298">
        <v>0</v>
      </c>
      <c r="R298">
        <v>2.7272727272727271</v>
      </c>
      <c r="S298">
        <v>1.1818181818181819</v>
      </c>
      <c r="T298">
        <v>0.63636363636363635</v>
      </c>
      <c r="U298">
        <v>0.63636363636363635</v>
      </c>
      <c r="V298">
        <v>0.28125</v>
      </c>
      <c r="W298">
        <v>2.9090909090909092</v>
      </c>
      <c r="X298">
        <v>0.7857142857142857</v>
      </c>
      <c r="Y298">
        <v>1.2727272727272727</v>
      </c>
      <c r="Z298">
        <v>0.90909090909090906</v>
      </c>
      <c r="AA298">
        <v>-2.1073481465370811</v>
      </c>
      <c r="AB298">
        <v>-1.4747590814619411</v>
      </c>
      <c r="AC298">
        <v>-1.1603709976719492</v>
      </c>
      <c r="AD298">
        <v>-0.9199466134702422</v>
      </c>
      <c r="AE298">
        <v>-0.78340171701555694</v>
      </c>
      <c r="AF298">
        <v>-0.14011562174685516</v>
      </c>
      <c r="AG298">
        <v>-0.76662763694826519</v>
      </c>
      <c r="AH298">
        <v>-8.4803782714315226E-2</v>
      </c>
      <c r="AI298">
        <v>1.020155347919921</v>
      </c>
    </row>
    <row r="299" spans="1:35" hidden="1" x14ac:dyDescent="0.3">
      <c r="A299">
        <v>25</v>
      </c>
      <c r="B299">
        <v>298</v>
      </c>
      <c r="C299" s="26">
        <v>137.30000000000001</v>
      </c>
      <c r="D299" s="26">
        <v>203</v>
      </c>
      <c r="E299" s="26">
        <v>6</v>
      </c>
      <c r="F299">
        <v>-0.95724677211708908</v>
      </c>
      <c r="G299">
        <v>-0.73901080748130488</v>
      </c>
      <c r="H299">
        <v>-0.21823596463578421</v>
      </c>
      <c r="I299" t="s">
        <v>521</v>
      </c>
      <c r="J299" t="s">
        <v>32</v>
      </c>
      <c r="K299" t="s">
        <v>81</v>
      </c>
      <c r="L299" t="s">
        <v>45</v>
      </c>
      <c r="M299" s="27">
        <v>21.5</v>
      </c>
      <c r="N299" s="28">
        <v>11</v>
      </c>
      <c r="O299">
        <v>13.246969696969698</v>
      </c>
      <c r="P299">
        <v>3.8181818181818183</v>
      </c>
      <c r="Q299">
        <v>0.45454545454545453</v>
      </c>
      <c r="R299">
        <v>4.2727272727272725</v>
      </c>
      <c r="S299">
        <v>0.27272727272727271</v>
      </c>
      <c r="T299">
        <v>0.27272727272727271</v>
      </c>
      <c r="U299">
        <v>0.90909090909090906</v>
      </c>
      <c r="V299">
        <v>0.33962264150943394</v>
      </c>
      <c r="W299">
        <v>4.8181818181818183</v>
      </c>
      <c r="X299">
        <v>0.25</v>
      </c>
      <c r="Y299">
        <v>0.36363636363636365</v>
      </c>
      <c r="Z299">
        <v>1</v>
      </c>
      <c r="AA299">
        <v>-1.9163898015217771</v>
      </c>
      <c r="AB299">
        <v>-1.0389211844764725</v>
      </c>
      <c r="AC299">
        <v>-0.60760776781143944</v>
      </c>
      <c r="AD299">
        <v>-1.3283495763826705</v>
      </c>
      <c r="AE299">
        <v>-1.5758716068022491</v>
      </c>
      <c r="AF299">
        <v>0.28313845677727328</v>
      </c>
      <c r="AG299">
        <v>-0.88166162564249395</v>
      </c>
      <c r="AH299">
        <v>-0.51672592460228772</v>
      </c>
      <c r="AI299">
        <v>0.93129176313037398</v>
      </c>
    </row>
    <row r="300" spans="1:35" hidden="1" x14ac:dyDescent="0.3">
      <c r="A300">
        <v>25</v>
      </c>
      <c r="B300">
        <v>299</v>
      </c>
      <c r="C300" s="26">
        <v>142.9</v>
      </c>
      <c r="D300" s="26">
        <v>159</v>
      </c>
      <c r="E300" s="26">
        <v>8</v>
      </c>
      <c r="F300">
        <v>-0.95954193568862323</v>
      </c>
      <c r="G300">
        <v>-0.68060720659255081</v>
      </c>
      <c r="H300">
        <v>-0.27893472909607242</v>
      </c>
      <c r="I300" t="s">
        <v>522</v>
      </c>
      <c r="J300" t="s">
        <v>523</v>
      </c>
      <c r="K300" t="s">
        <v>56</v>
      </c>
      <c r="L300" t="s">
        <v>274</v>
      </c>
      <c r="M300" s="27">
        <v>29.6</v>
      </c>
      <c r="N300" s="28">
        <v>2</v>
      </c>
      <c r="O300">
        <v>17.883333333333333</v>
      </c>
      <c r="P300">
        <v>5</v>
      </c>
      <c r="Q300">
        <v>0.5</v>
      </c>
      <c r="R300">
        <v>2.5</v>
      </c>
      <c r="S300">
        <v>4</v>
      </c>
      <c r="T300">
        <v>0</v>
      </c>
      <c r="U300">
        <v>0</v>
      </c>
      <c r="V300">
        <v>0.36363636363636365</v>
      </c>
      <c r="W300">
        <v>5.5</v>
      </c>
      <c r="X300">
        <v>1</v>
      </c>
      <c r="Y300">
        <v>0.5</v>
      </c>
      <c r="Z300">
        <v>0.5</v>
      </c>
      <c r="AA300">
        <v>-1.725431456506473</v>
      </c>
      <c r="AB300">
        <v>-0.99533739477792582</v>
      </c>
      <c r="AC300">
        <v>-1.2416597079455534</v>
      </c>
      <c r="AD300">
        <v>0.34610257155828583</v>
      </c>
      <c r="AE300">
        <v>-2.1702240241422683</v>
      </c>
      <c r="AF300">
        <v>-1.1277084716364882</v>
      </c>
      <c r="AG300">
        <v>-0.8287127889854774</v>
      </c>
      <c r="AH300">
        <v>0.19746493363006073</v>
      </c>
      <c r="AI300">
        <v>1.4200414794728824</v>
      </c>
    </row>
    <row r="301" spans="1:35" hidden="1" x14ac:dyDescent="0.3">
      <c r="A301">
        <v>25</v>
      </c>
      <c r="B301">
        <v>300</v>
      </c>
      <c r="C301" s="26">
        <v>0</v>
      </c>
      <c r="D301" s="26">
        <v>588</v>
      </c>
      <c r="E301" s="26">
        <v>0</v>
      </c>
      <c r="F301">
        <v>-0.96114462684805602</v>
      </c>
      <c r="G301">
        <v>-0.6115778852966991</v>
      </c>
      <c r="H301">
        <v>-0.34956674155135692</v>
      </c>
      <c r="I301" t="s">
        <v>524</v>
      </c>
      <c r="J301" t="s">
        <v>32</v>
      </c>
      <c r="K301" t="s">
        <v>54</v>
      </c>
      <c r="L301" t="s">
        <v>275</v>
      </c>
      <c r="M301" s="27">
        <v>23.2</v>
      </c>
      <c r="N301" s="28">
        <v>12</v>
      </c>
      <c r="O301">
        <v>8.3361111111111104</v>
      </c>
      <c r="P301">
        <v>3.75</v>
      </c>
      <c r="Q301">
        <v>0</v>
      </c>
      <c r="R301">
        <v>3.4166666666666665</v>
      </c>
      <c r="S301">
        <v>0.58333333333333337</v>
      </c>
      <c r="T301">
        <v>0.25</v>
      </c>
      <c r="U301">
        <v>0.83333333333333337</v>
      </c>
      <c r="V301">
        <v>0.68</v>
      </c>
      <c r="W301">
        <v>2.0833333333333335</v>
      </c>
      <c r="X301">
        <v>0.91666666666666663</v>
      </c>
      <c r="Y301">
        <v>1</v>
      </c>
      <c r="Z301">
        <v>1.25</v>
      </c>
      <c r="AA301">
        <v>-1.9274066291188139</v>
      </c>
      <c r="AB301">
        <v>-1.4747590814619411</v>
      </c>
      <c r="AC301">
        <v>-0.91379524317534921</v>
      </c>
      <c r="AD301">
        <v>-1.1888118973875907</v>
      </c>
      <c r="AE301">
        <v>-1.6254009749139173</v>
      </c>
      <c r="AF301">
        <v>0.16556787940945991</v>
      </c>
      <c r="AG301">
        <v>0.53689451530698018</v>
      </c>
      <c r="AH301">
        <v>0.23659355871176008</v>
      </c>
      <c r="AI301">
        <v>0.68691690495911983</v>
      </c>
    </row>
    <row r="302" spans="1:35" hidden="1" x14ac:dyDescent="0.3">
      <c r="A302">
        <v>26</v>
      </c>
      <c r="B302">
        <v>301</v>
      </c>
      <c r="C302" s="26">
        <v>145.80000000000001</v>
      </c>
      <c r="D302" s="26">
        <v>234</v>
      </c>
      <c r="E302" s="26">
        <v>2</v>
      </c>
      <c r="F302">
        <v>-0.96353491296096905</v>
      </c>
      <c r="G302">
        <v>-0.57225626650690897</v>
      </c>
      <c r="H302">
        <v>-0.39127864645406008</v>
      </c>
      <c r="I302" t="s">
        <v>525</v>
      </c>
      <c r="J302" t="s">
        <v>32</v>
      </c>
      <c r="K302" t="s">
        <v>111</v>
      </c>
      <c r="L302" t="s">
        <v>275</v>
      </c>
      <c r="M302" s="27">
        <v>34.4</v>
      </c>
      <c r="N302" s="28">
        <v>11</v>
      </c>
      <c r="O302">
        <v>16.183333333333334</v>
      </c>
      <c r="P302">
        <v>5.6363636363636367</v>
      </c>
      <c r="Q302">
        <v>0</v>
      </c>
      <c r="R302">
        <v>4.0909090909090908</v>
      </c>
      <c r="S302">
        <v>1.2727272727272727</v>
      </c>
      <c r="T302">
        <v>0.54545454545454541</v>
      </c>
      <c r="U302">
        <v>9.0909090909090912E-2</v>
      </c>
      <c r="V302">
        <v>0.56000000000000005</v>
      </c>
      <c r="W302">
        <v>4.5454545454545459</v>
      </c>
      <c r="X302">
        <v>0.75</v>
      </c>
      <c r="Y302">
        <v>0.72727272727272729</v>
      </c>
      <c r="Z302">
        <v>0.81818181818181823</v>
      </c>
      <c r="AA302">
        <v>-1.6226077322674632</v>
      </c>
      <c r="AB302">
        <v>-1.4747590814619411</v>
      </c>
      <c r="AC302">
        <v>-0.67263873603032287</v>
      </c>
      <c r="AD302">
        <v>-0.87910631717899923</v>
      </c>
      <c r="AE302">
        <v>-0.98151918946223005</v>
      </c>
      <c r="AF302">
        <v>-0.98662377879511198</v>
      </c>
      <c r="AG302">
        <v>0.48541905945513458</v>
      </c>
      <c r="AH302">
        <v>-0.1274895555307147</v>
      </c>
      <c r="AI302">
        <v>1.1090189327094679</v>
      </c>
    </row>
    <row r="303" spans="1:35" hidden="1" x14ac:dyDescent="0.3">
      <c r="A303">
        <v>26</v>
      </c>
      <c r="B303">
        <v>302</v>
      </c>
      <c r="C303" s="26">
        <v>0</v>
      </c>
      <c r="D303" s="26">
        <v>284</v>
      </c>
      <c r="E303" s="26">
        <v>0</v>
      </c>
      <c r="F303">
        <v>-0.97026020241729094</v>
      </c>
      <c r="G303">
        <v>-0.62614494022169909</v>
      </c>
      <c r="H303">
        <v>-0.34411526219559185</v>
      </c>
      <c r="I303" t="s">
        <v>526</v>
      </c>
      <c r="J303" t="s">
        <v>32</v>
      </c>
      <c r="K303" t="s">
        <v>92</v>
      </c>
      <c r="L303" t="s">
        <v>274</v>
      </c>
      <c r="M303" s="27">
        <v>25.6</v>
      </c>
      <c r="N303" s="28">
        <v>13</v>
      </c>
      <c r="O303">
        <v>15.914102564102564</v>
      </c>
      <c r="P303">
        <v>4.2307692307692308</v>
      </c>
      <c r="Q303">
        <v>0.76923076923076927</v>
      </c>
      <c r="R303">
        <v>1.6923076923076923</v>
      </c>
      <c r="S303">
        <v>2.0769230769230771</v>
      </c>
      <c r="T303">
        <v>0.53846153846153844</v>
      </c>
      <c r="U303">
        <v>7.6923076923076927E-2</v>
      </c>
      <c r="V303">
        <v>0.3902439024390244</v>
      </c>
      <c r="W303">
        <v>3.1538461538461537</v>
      </c>
      <c r="X303">
        <v>0.76470588235294112</v>
      </c>
      <c r="Y303">
        <v>1.3076923076923077</v>
      </c>
      <c r="Z303">
        <v>0.38461538461538464</v>
      </c>
      <c r="AA303">
        <v>-1.8497238704217598</v>
      </c>
      <c r="AB303">
        <v>-0.73718725579422517</v>
      </c>
      <c r="AC303">
        <v>-1.5305472783025167</v>
      </c>
      <c r="AD303">
        <v>-0.5178267730641587</v>
      </c>
      <c r="AE303">
        <v>-0.99675899503505094</v>
      </c>
      <c r="AF303">
        <v>-1.0083291161553236</v>
      </c>
      <c r="AG303">
        <v>-0.37631292062617788</v>
      </c>
      <c r="AH303">
        <v>-0.15144812814800263</v>
      </c>
      <c r="AI303">
        <v>1.5328298755519227</v>
      </c>
    </row>
    <row r="304" spans="1:35" hidden="1" x14ac:dyDescent="0.3">
      <c r="A304">
        <v>26</v>
      </c>
      <c r="B304">
        <v>303</v>
      </c>
      <c r="C304" s="26">
        <v>0</v>
      </c>
      <c r="D304" s="26">
        <v>385</v>
      </c>
      <c r="E304" s="26">
        <v>1</v>
      </c>
      <c r="F304">
        <v>-0.97255365680098804</v>
      </c>
      <c r="G304">
        <v>-0.67718360870196914</v>
      </c>
      <c r="H304">
        <v>-0.2953700480990189</v>
      </c>
      <c r="I304" t="s">
        <v>527</v>
      </c>
      <c r="J304" t="s">
        <v>32</v>
      </c>
      <c r="K304" t="s">
        <v>92</v>
      </c>
      <c r="L304" t="s">
        <v>275</v>
      </c>
      <c r="M304" s="27">
        <v>23.6</v>
      </c>
      <c r="N304" s="28">
        <v>6</v>
      </c>
      <c r="O304">
        <v>20.383333333333336</v>
      </c>
      <c r="P304">
        <v>8.5</v>
      </c>
      <c r="Q304">
        <v>0.5</v>
      </c>
      <c r="R304">
        <v>4.166666666666667</v>
      </c>
      <c r="S304">
        <v>1</v>
      </c>
      <c r="T304">
        <v>0.5</v>
      </c>
      <c r="U304">
        <v>0.33333333333333331</v>
      </c>
      <c r="V304">
        <v>0.47058823529411764</v>
      </c>
      <c r="W304">
        <v>5.666666666666667</v>
      </c>
      <c r="X304">
        <v>0.66666666666666663</v>
      </c>
      <c r="Y304">
        <v>4</v>
      </c>
      <c r="Z304">
        <v>1.1666666666666667</v>
      </c>
      <c r="AA304">
        <v>-1.1599009731919192</v>
      </c>
      <c r="AB304">
        <v>-0.99533739477792582</v>
      </c>
      <c r="AC304">
        <v>-0.64554249927245466</v>
      </c>
      <c r="AD304">
        <v>-1.0016272060527278</v>
      </c>
      <c r="AE304">
        <v>-1.0805779256855663</v>
      </c>
      <c r="AF304">
        <v>-0.61039793121810904</v>
      </c>
      <c r="AG304">
        <v>-5.5152071727010608E-2</v>
      </c>
      <c r="AH304">
        <v>-1.3144916674082134</v>
      </c>
      <c r="AI304">
        <v>0.76837519101620444</v>
      </c>
    </row>
    <row r="305" spans="1:35" hidden="1" x14ac:dyDescent="0.3">
      <c r="A305">
        <v>26</v>
      </c>
      <c r="B305">
        <v>304</v>
      </c>
      <c r="C305" s="26">
        <v>132.80000000000001</v>
      </c>
      <c r="D305" s="26">
        <v>228</v>
      </c>
      <c r="E305" s="26">
        <v>2</v>
      </c>
      <c r="F305">
        <v>-0.97340875585361875</v>
      </c>
      <c r="G305">
        <v>-0.64196262707067475</v>
      </c>
      <c r="H305">
        <v>-0.33144612878294399</v>
      </c>
      <c r="I305" t="s">
        <v>528</v>
      </c>
      <c r="J305" t="s">
        <v>32</v>
      </c>
      <c r="K305" t="s">
        <v>39</v>
      </c>
      <c r="L305" t="s">
        <v>45</v>
      </c>
      <c r="M305" s="27">
        <v>31.3</v>
      </c>
      <c r="N305" s="28">
        <v>5</v>
      </c>
      <c r="O305">
        <v>11.790000000000001</v>
      </c>
      <c r="P305">
        <v>7</v>
      </c>
      <c r="Q305">
        <v>0</v>
      </c>
      <c r="R305">
        <v>5</v>
      </c>
      <c r="S305">
        <v>0.8</v>
      </c>
      <c r="T305">
        <v>0.2</v>
      </c>
      <c r="U305">
        <v>0.2</v>
      </c>
      <c r="V305">
        <v>0.51724137931034486</v>
      </c>
      <c r="W305">
        <v>5.8</v>
      </c>
      <c r="X305">
        <v>0.83333333333333337</v>
      </c>
      <c r="Y305">
        <v>1.2</v>
      </c>
      <c r="Z305">
        <v>1.2</v>
      </c>
      <c r="AA305">
        <v>-1.402271180326728</v>
      </c>
      <c r="AB305">
        <v>-1.4747590814619411</v>
      </c>
      <c r="AC305">
        <v>-0.34748389493590542</v>
      </c>
      <c r="AD305">
        <v>-1.091475857893462</v>
      </c>
      <c r="AE305">
        <v>-1.7343655847595874</v>
      </c>
      <c r="AF305">
        <v>-0.81732214738546061</v>
      </c>
      <c r="AG305">
        <v>0.3004057707458882</v>
      </c>
      <c r="AH305">
        <v>5.38164557877545E-2</v>
      </c>
      <c r="AI305">
        <v>0.73579187659337064</v>
      </c>
    </row>
    <row r="306" spans="1:35" hidden="1" x14ac:dyDescent="0.3">
      <c r="A306">
        <v>26</v>
      </c>
      <c r="B306">
        <v>305</v>
      </c>
      <c r="C306" s="26">
        <v>0</v>
      </c>
      <c r="D306" s="26">
        <v>301</v>
      </c>
      <c r="E306" s="26">
        <v>0</v>
      </c>
      <c r="F306">
        <v>-0.97433675678225828</v>
      </c>
      <c r="G306">
        <v>-0.59304506204862661</v>
      </c>
      <c r="H306">
        <v>-0.38129169473363167</v>
      </c>
      <c r="I306" t="s">
        <v>529</v>
      </c>
      <c r="J306" t="s">
        <v>32</v>
      </c>
      <c r="K306" t="s">
        <v>58</v>
      </c>
      <c r="L306" t="s">
        <v>275</v>
      </c>
      <c r="M306" s="27">
        <v>29.4</v>
      </c>
      <c r="N306" s="28">
        <v>13</v>
      </c>
      <c r="O306">
        <v>15.528205128205128</v>
      </c>
      <c r="P306">
        <v>6.5384615384615383</v>
      </c>
      <c r="Q306">
        <v>0.53846153846153844</v>
      </c>
      <c r="R306">
        <v>3.7692307692307692</v>
      </c>
      <c r="S306">
        <v>0.53846153846153844</v>
      </c>
      <c r="T306">
        <v>0.46153846153846156</v>
      </c>
      <c r="U306">
        <v>0.15384615384615385</v>
      </c>
      <c r="V306">
        <v>0.53448275862068961</v>
      </c>
      <c r="W306">
        <v>4.4615384615384617</v>
      </c>
      <c r="X306">
        <v>0.72727272727272729</v>
      </c>
      <c r="Y306">
        <v>1.6923076923076923</v>
      </c>
      <c r="Z306">
        <v>0.76923076923076927</v>
      </c>
      <c r="AA306">
        <v>-1.4768466286758999</v>
      </c>
      <c r="AB306">
        <v>-0.95845880349454005</v>
      </c>
      <c r="AC306">
        <v>-0.78769352595603981</v>
      </c>
      <c r="AD306">
        <v>-1.2089702487621146</v>
      </c>
      <c r="AE306">
        <v>-1.1643968563360818</v>
      </c>
      <c r="AF306">
        <v>-0.88894976067415932</v>
      </c>
      <c r="AG306">
        <v>0.32608318374971379</v>
      </c>
      <c r="AH306">
        <v>-0.33504147357697189</v>
      </c>
      <c r="AI306">
        <v>1.1568685552884546</v>
      </c>
    </row>
    <row r="307" spans="1:35" hidden="1" x14ac:dyDescent="0.3">
      <c r="A307">
        <v>26</v>
      </c>
      <c r="B307">
        <v>306</v>
      </c>
      <c r="C307" s="26">
        <v>0</v>
      </c>
      <c r="D307" s="26">
        <v>395</v>
      </c>
      <c r="E307" s="26">
        <v>0</v>
      </c>
      <c r="F307">
        <v>-0.97514025308855812</v>
      </c>
      <c r="G307">
        <v>-0.81076567442373426</v>
      </c>
      <c r="H307">
        <v>-0.16437457866482386</v>
      </c>
      <c r="I307" t="s">
        <v>530</v>
      </c>
      <c r="J307" t="s">
        <v>32</v>
      </c>
      <c r="K307" t="s">
        <v>68</v>
      </c>
      <c r="L307" t="s">
        <v>274</v>
      </c>
      <c r="M307" s="27">
        <v>28</v>
      </c>
      <c r="N307" s="28">
        <v>4</v>
      </c>
      <c r="O307">
        <v>14.537500000000001</v>
      </c>
      <c r="P307">
        <v>5</v>
      </c>
      <c r="Q307">
        <v>1.25</v>
      </c>
      <c r="R307">
        <v>1</v>
      </c>
      <c r="S307">
        <v>2.25</v>
      </c>
      <c r="T307">
        <v>0.5</v>
      </c>
      <c r="U307">
        <v>0</v>
      </c>
      <c r="V307">
        <v>0.31818181818181818</v>
      </c>
      <c r="W307">
        <v>5.5</v>
      </c>
      <c r="X307">
        <v>0.5</v>
      </c>
      <c r="Y307">
        <v>0.5</v>
      </c>
      <c r="Z307">
        <v>1.25</v>
      </c>
      <c r="AA307">
        <v>-1.725431456506473</v>
      </c>
      <c r="AB307">
        <v>-0.27620486475190281</v>
      </c>
      <c r="AC307">
        <v>-1.7781651957513422</v>
      </c>
      <c r="AD307">
        <v>-0.44007313204813875</v>
      </c>
      <c r="AE307">
        <v>-1.0805779256855663</v>
      </c>
      <c r="AF307">
        <v>-1.1277084716364882</v>
      </c>
      <c r="AG307">
        <v>-1.1578262031528221</v>
      </c>
      <c r="AH307">
        <v>-0.39782072523999584</v>
      </c>
      <c r="AI307">
        <v>0.68691690495911983</v>
      </c>
    </row>
    <row r="308" spans="1:35" hidden="1" x14ac:dyDescent="0.3">
      <c r="A308">
        <v>26</v>
      </c>
      <c r="B308">
        <v>307</v>
      </c>
      <c r="C308" s="26">
        <v>0</v>
      </c>
      <c r="D308" s="26">
        <v>370</v>
      </c>
      <c r="E308" s="26">
        <v>0</v>
      </c>
      <c r="F308">
        <v>-0.97980538571668474</v>
      </c>
      <c r="G308">
        <v>-0.62520122217828578</v>
      </c>
      <c r="H308">
        <v>-0.35460416353839896</v>
      </c>
      <c r="I308" t="s">
        <v>531</v>
      </c>
      <c r="J308" t="s">
        <v>32</v>
      </c>
      <c r="K308" t="s">
        <v>78</v>
      </c>
      <c r="L308" t="s">
        <v>275</v>
      </c>
      <c r="M308" s="27">
        <v>22.5</v>
      </c>
      <c r="N308" s="28">
        <v>11</v>
      </c>
      <c r="O308">
        <v>12.584848484848486</v>
      </c>
      <c r="P308">
        <v>4.7272727272727275</v>
      </c>
      <c r="Q308">
        <v>0.27272727272727271</v>
      </c>
      <c r="R308">
        <v>4.1818181818181817</v>
      </c>
      <c r="S308">
        <v>0.54545454545454541</v>
      </c>
      <c r="T308">
        <v>0.54545454545454541</v>
      </c>
      <c r="U308">
        <v>0.27272727272727271</v>
      </c>
      <c r="V308">
        <v>0.44</v>
      </c>
      <c r="W308">
        <v>4.5454545454545459</v>
      </c>
      <c r="X308">
        <v>0.625</v>
      </c>
      <c r="Y308">
        <v>0.72727272727272729</v>
      </c>
      <c r="Z308">
        <v>0.45454545454545453</v>
      </c>
      <c r="AA308">
        <v>-1.7694987668946203</v>
      </c>
      <c r="AB308">
        <v>-1.21325634327066</v>
      </c>
      <c r="AC308">
        <v>-0.64012325192088115</v>
      </c>
      <c r="AD308">
        <v>-1.2058286875089419</v>
      </c>
      <c r="AE308">
        <v>-0.98151918946223005</v>
      </c>
      <c r="AF308">
        <v>-0.7044543931123598</v>
      </c>
      <c r="AG308">
        <v>-0.23264657145543566</v>
      </c>
      <c r="AH308">
        <v>-0.34395706784709873</v>
      </c>
      <c r="AI308">
        <v>1.4644732718676559</v>
      </c>
    </row>
    <row r="309" spans="1:35" hidden="1" x14ac:dyDescent="0.3">
      <c r="A309">
        <v>26</v>
      </c>
      <c r="B309">
        <v>308</v>
      </c>
      <c r="C309" s="26">
        <v>0</v>
      </c>
      <c r="D309" s="26">
        <v>399</v>
      </c>
      <c r="E309" s="26">
        <v>1</v>
      </c>
      <c r="F309">
        <v>-0.98013656964077767</v>
      </c>
      <c r="G309">
        <v>-0.68618906783537592</v>
      </c>
      <c r="H309">
        <v>-0.29394750180540175</v>
      </c>
      <c r="I309" t="s">
        <v>532</v>
      </c>
      <c r="J309" t="s">
        <v>32</v>
      </c>
      <c r="K309" t="s">
        <v>37</v>
      </c>
      <c r="L309" t="s">
        <v>275</v>
      </c>
      <c r="M309" s="27">
        <v>23.7</v>
      </c>
      <c r="N309" s="28">
        <v>13</v>
      </c>
      <c r="O309">
        <v>14.655128205128204</v>
      </c>
      <c r="P309">
        <v>4.615384615384615</v>
      </c>
      <c r="Q309">
        <v>0</v>
      </c>
      <c r="R309">
        <v>4.5384615384615383</v>
      </c>
      <c r="S309">
        <v>1</v>
      </c>
      <c r="T309">
        <v>0.15384615384615385</v>
      </c>
      <c r="U309">
        <v>0.92307692307692313</v>
      </c>
      <c r="V309">
        <v>0.49019607843137253</v>
      </c>
      <c r="W309">
        <v>3.9230769230769229</v>
      </c>
      <c r="X309">
        <v>0.625</v>
      </c>
      <c r="Y309">
        <v>1.2307692307692308</v>
      </c>
      <c r="Z309">
        <v>1.3076923076923077</v>
      </c>
      <c r="AA309">
        <v>-1.7875776634641165</v>
      </c>
      <c r="AB309">
        <v>-1.4747590814619411</v>
      </c>
      <c r="AC309">
        <v>-0.51256250656845592</v>
      </c>
      <c r="AD309">
        <v>-1.0016272060527278</v>
      </c>
      <c r="AE309">
        <v>-1.8349483015402062</v>
      </c>
      <c r="AF309">
        <v>0.30484379413748508</v>
      </c>
      <c r="AG309">
        <v>5.4731670047460657E-2</v>
      </c>
      <c r="AH309">
        <v>-0.5543250225354811</v>
      </c>
      <c r="AI309">
        <v>0.63052270691959955</v>
      </c>
    </row>
    <row r="310" spans="1:35" hidden="1" x14ac:dyDescent="0.3">
      <c r="A310">
        <v>26</v>
      </c>
      <c r="B310">
        <v>309</v>
      </c>
      <c r="C310" s="26">
        <v>0</v>
      </c>
      <c r="D310" s="26">
        <v>692</v>
      </c>
      <c r="E310" s="26">
        <v>0</v>
      </c>
      <c r="F310">
        <v>-1.0005936135481295</v>
      </c>
      <c r="G310">
        <v>-0.63444445219858681</v>
      </c>
      <c r="H310">
        <v>-0.36614916134954267</v>
      </c>
      <c r="I310" t="s">
        <v>533</v>
      </c>
      <c r="J310" t="s">
        <v>32</v>
      </c>
      <c r="K310" t="s">
        <v>100</v>
      </c>
      <c r="L310" t="s">
        <v>274</v>
      </c>
      <c r="M310" s="27">
        <v>24.1</v>
      </c>
      <c r="N310" s="28">
        <v>12</v>
      </c>
      <c r="O310">
        <v>13.587500000000004</v>
      </c>
      <c r="P310">
        <v>3.5</v>
      </c>
      <c r="Q310">
        <v>8.3333333333333329E-2</v>
      </c>
      <c r="R310">
        <v>2.6666666666666665</v>
      </c>
      <c r="S310">
        <v>1.25</v>
      </c>
      <c r="T310">
        <v>0.91666666666666663</v>
      </c>
      <c r="U310">
        <v>8.3333333333333329E-2</v>
      </c>
      <c r="V310">
        <v>0.38235294117647056</v>
      </c>
      <c r="W310">
        <v>2.8333333333333335</v>
      </c>
      <c r="X310">
        <v>0.7142857142857143</v>
      </c>
      <c r="Y310">
        <v>1.75</v>
      </c>
      <c r="Z310">
        <v>0.25</v>
      </c>
      <c r="AA310">
        <v>-1.9678016636412818</v>
      </c>
      <c r="AB310">
        <v>-1.3948554670146054</v>
      </c>
      <c r="AC310">
        <v>-1.1820479870782437</v>
      </c>
      <c r="AD310">
        <v>-0.88931639125180995</v>
      </c>
      <c r="AE310">
        <v>-0.17253951030498174</v>
      </c>
      <c r="AF310">
        <v>-0.99838083653189336</v>
      </c>
      <c r="AG310">
        <v>-0.3702611125945125</v>
      </c>
      <c r="AH310">
        <v>-0.39921343901409001</v>
      </c>
      <c r="AI310">
        <v>1.6644163376441365</v>
      </c>
    </row>
    <row r="311" spans="1:35" hidden="1" x14ac:dyDescent="0.3">
      <c r="A311">
        <v>26</v>
      </c>
      <c r="B311">
        <v>310</v>
      </c>
      <c r="C311" s="26">
        <v>0</v>
      </c>
      <c r="D311" s="26">
        <v>302</v>
      </c>
      <c r="E311" s="26">
        <v>0</v>
      </c>
      <c r="F311">
        <v>-1.0039997863550094</v>
      </c>
      <c r="G311">
        <v>-0.7089755442215474</v>
      </c>
      <c r="H311">
        <v>-0.29502424213346201</v>
      </c>
      <c r="I311" t="s">
        <v>534</v>
      </c>
      <c r="J311" t="s">
        <v>32</v>
      </c>
      <c r="K311" t="s">
        <v>90</v>
      </c>
      <c r="L311" t="s">
        <v>275</v>
      </c>
      <c r="M311" s="27">
        <v>28.9</v>
      </c>
      <c r="N311" s="28">
        <v>11</v>
      </c>
      <c r="O311">
        <v>15.177272727272729</v>
      </c>
      <c r="P311">
        <v>2.5454545454545454</v>
      </c>
      <c r="Q311">
        <v>0.36363636363636365</v>
      </c>
      <c r="R311">
        <v>3.0909090909090908</v>
      </c>
      <c r="S311">
        <v>1.0909090909090908</v>
      </c>
      <c r="T311">
        <v>0.27272727272727271</v>
      </c>
      <c r="U311">
        <v>0.72727272727272729</v>
      </c>
      <c r="V311">
        <v>0.2857142857142857</v>
      </c>
      <c r="W311">
        <v>3.1818181818181817</v>
      </c>
      <c r="X311">
        <v>0.66666666666666663</v>
      </c>
      <c r="Y311">
        <v>0.54545454545454541</v>
      </c>
      <c r="Z311">
        <v>0.45454545454545453</v>
      </c>
      <c r="AA311">
        <v>-2.1220372499997966</v>
      </c>
      <c r="AB311">
        <v>-1.1260887638735664</v>
      </c>
      <c r="AC311">
        <v>-1.0303090612341821</v>
      </c>
      <c r="AD311">
        <v>-0.96078690976148495</v>
      </c>
      <c r="AE311">
        <v>-1.5758716068022491</v>
      </c>
      <c r="AF311">
        <v>9.6907109452103635E-4</v>
      </c>
      <c r="AG311">
        <v>-0.81725466537651559</v>
      </c>
      <c r="AH311">
        <v>-0.21387398390830895</v>
      </c>
      <c r="AI311">
        <v>1.4644732718676559</v>
      </c>
    </row>
    <row r="312" spans="1:35" hidden="1" x14ac:dyDescent="0.3">
      <c r="A312">
        <v>26</v>
      </c>
      <c r="B312">
        <v>311</v>
      </c>
      <c r="C312" s="26">
        <v>0</v>
      </c>
      <c r="D312" s="26">
        <v>312</v>
      </c>
      <c r="E312" s="26">
        <v>0</v>
      </c>
      <c r="F312">
        <v>-1.0063665485977142</v>
      </c>
      <c r="G312">
        <v>-0.77828302835794727</v>
      </c>
      <c r="H312">
        <v>-0.22808352023976697</v>
      </c>
      <c r="I312" t="s">
        <v>535</v>
      </c>
      <c r="J312" t="s">
        <v>32</v>
      </c>
      <c r="K312" t="s">
        <v>37</v>
      </c>
      <c r="L312" t="s">
        <v>275</v>
      </c>
      <c r="M312" s="27">
        <v>34.5</v>
      </c>
      <c r="N312" s="28">
        <v>11</v>
      </c>
      <c r="O312">
        <v>17.562121212121216</v>
      </c>
      <c r="P312">
        <v>3.1818181818181817</v>
      </c>
      <c r="Q312">
        <v>0.72727272727272729</v>
      </c>
      <c r="R312">
        <v>3.4545454545454546</v>
      </c>
      <c r="S312">
        <v>0.72727272727272729</v>
      </c>
      <c r="T312">
        <v>0.27272727272727271</v>
      </c>
      <c r="U312">
        <v>0.36363636363636365</v>
      </c>
      <c r="V312">
        <v>0.24390243902439024</v>
      </c>
      <c r="W312">
        <v>3.7272727272727271</v>
      </c>
      <c r="X312">
        <v>0.77777777777777779</v>
      </c>
      <c r="Y312">
        <v>0.81818181818181823</v>
      </c>
      <c r="Z312">
        <v>0.72727272727272729</v>
      </c>
      <c r="AA312">
        <v>-2.0192135257607871</v>
      </c>
      <c r="AB312">
        <v>-0.77741844628519152</v>
      </c>
      <c r="AC312">
        <v>-0.90024712479641511</v>
      </c>
      <c r="AD312">
        <v>-1.1241480949264562</v>
      </c>
      <c r="AE312">
        <v>-1.5758716068022491</v>
      </c>
      <c r="AF312">
        <v>-0.56336970027098354</v>
      </c>
      <c r="AG312">
        <v>-1.1578639325365394</v>
      </c>
      <c r="AH312">
        <v>-8.4297341341917464E-2</v>
      </c>
      <c r="AI312">
        <v>1.1978825174990149</v>
      </c>
    </row>
    <row r="313" spans="1:35" hidden="1" x14ac:dyDescent="0.3">
      <c r="A313">
        <v>26</v>
      </c>
      <c r="B313">
        <v>312</v>
      </c>
      <c r="C313" s="26">
        <v>0</v>
      </c>
      <c r="D313" s="26">
        <v>438</v>
      </c>
      <c r="E313" s="26">
        <v>0</v>
      </c>
      <c r="F313">
        <v>-1.0077727077498639</v>
      </c>
      <c r="G313">
        <v>-0.71849503762967293</v>
      </c>
      <c r="H313">
        <v>-0.28927767012019101</v>
      </c>
      <c r="I313" t="s">
        <v>536</v>
      </c>
      <c r="J313" t="s">
        <v>32</v>
      </c>
      <c r="K313" t="s">
        <v>35</v>
      </c>
      <c r="L313" t="s">
        <v>274</v>
      </c>
      <c r="M313" s="27">
        <v>22.7</v>
      </c>
      <c r="N313" s="28">
        <v>8</v>
      </c>
      <c r="O313">
        <v>11.347916666666668</v>
      </c>
      <c r="P313">
        <v>4.375</v>
      </c>
      <c r="Q313">
        <v>0.875</v>
      </c>
      <c r="R313">
        <v>1.125</v>
      </c>
      <c r="S313">
        <v>0.75</v>
      </c>
      <c r="T313">
        <v>0.375</v>
      </c>
      <c r="U313">
        <v>0.5</v>
      </c>
      <c r="V313">
        <v>0.4375</v>
      </c>
      <c r="W313">
        <v>4</v>
      </c>
      <c r="X313">
        <v>0</v>
      </c>
      <c r="Y313">
        <v>0</v>
      </c>
      <c r="Z313">
        <v>1.125</v>
      </c>
      <c r="AA313">
        <v>-1.8264190428126434</v>
      </c>
      <c r="AB313">
        <v>-0.63577112976491434</v>
      </c>
      <c r="AC313">
        <v>-1.7334564051008599</v>
      </c>
      <c r="AD313">
        <v>-1.1139380208536456</v>
      </c>
      <c r="AE313">
        <v>-1.3529894502997419</v>
      </c>
      <c r="AF313">
        <v>-0.35174266100891938</v>
      </c>
      <c r="AG313">
        <v>-0.22115071846275589</v>
      </c>
      <c r="AH313">
        <v>-4.0092244408324193E-2</v>
      </c>
      <c r="AI313">
        <v>0.80910433404474691</v>
      </c>
    </row>
    <row r="314" spans="1:35" hidden="1" x14ac:dyDescent="0.3">
      <c r="A314">
        <v>27</v>
      </c>
      <c r="B314">
        <v>313</v>
      </c>
      <c r="C314" s="26">
        <v>0</v>
      </c>
      <c r="D314" s="26">
        <v>382</v>
      </c>
      <c r="E314" s="26">
        <v>0</v>
      </c>
      <c r="F314">
        <v>-1.0082725520149665</v>
      </c>
      <c r="G314">
        <v>-0.66685178388967747</v>
      </c>
      <c r="H314">
        <v>-0.34142076812528899</v>
      </c>
      <c r="I314" t="s">
        <v>537</v>
      </c>
      <c r="J314" t="s">
        <v>32</v>
      </c>
      <c r="K314" t="s">
        <v>58</v>
      </c>
      <c r="L314" t="s">
        <v>274</v>
      </c>
      <c r="M314" s="27">
        <v>27.5</v>
      </c>
      <c r="N314" s="28">
        <v>12</v>
      </c>
      <c r="O314">
        <v>12.979166666666666</v>
      </c>
      <c r="P314">
        <v>4.5</v>
      </c>
      <c r="Q314">
        <v>0.5</v>
      </c>
      <c r="R314">
        <v>1.1666666666666667</v>
      </c>
      <c r="S314">
        <v>1.8333333333333333</v>
      </c>
      <c r="T314">
        <v>0.5</v>
      </c>
      <c r="U314">
        <v>0.16666666666666666</v>
      </c>
      <c r="V314">
        <v>0.52272727272727271</v>
      </c>
      <c r="W314">
        <v>3.6666666666666665</v>
      </c>
      <c r="X314">
        <v>1</v>
      </c>
      <c r="Y314">
        <v>0.16666666666666666</v>
      </c>
      <c r="Z314">
        <v>1.0833333333333333</v>
      </c>
      <c r="AA314">
        <v>-1.8062215255514094</v>
      </c>
      <c r="AB314">
        <v>-0.99533739477792582</v>
      </c>
      <c r="AC314">
        <v>-1.7185534748840323</v>
      </c>
      <c r="AD314">
        <v>-0.62725782338300184</v>
      </c>
      <c r="AE314">
        <v>-1.0805779256855663</v>
      </c>
      <c r="AF314">
        <v>-0.86905320142729869</v>
      </c>
      <c r="AG314">
        <v>0.20640833202437789</v>
      </c>
      <c r="AH314">
        <v>3.9093481604470792E-2</v>
      </c>
      <c r="AI314">
        <v>0.84983347707328938</v>
      </c>
    </row>
    <row r="315" spans="1:35" hidden="1" x14ac:dyDescent="0.3">
      <c r="A315">
        <v>27</v>
      </c>
      <c r="B315">
        <v>314</v>
      </c>
      <c r="C315" s="26">
        <v>0</v>
      </c>
      <c r="D315" s="26">
        <v>753</v>
      </c>
      <c r="E315" s="26">
        <v>0</v>
      </c>
      <c r="F315">
        <v>-1.0107634220959085</v>
      </c>
      <c r="G315">
        <v>-0.76225206802223844</v>
      </c>
      <c r="H315">
        <v>-0.24851135407367009</v>
      </c>
      <c r="I315" t="s">
        <v>538</v>
      </c>
      <c r="J315" t="s">
        <v>32</v>
      </c>
      <c r="K315" t="s">
        <v>48</v>
      </c>
      <c r="L315" t="s">
        <v>274</v>
      </c>
      <c r="M315" s="27">
        <v>20.5</v>
      </c>
      <c r="N315" s="28">
        <v>7</v>
      </c>
      <c r="O315">
        <v>13.654761904761907</v>
      </c>
      <c r="P315">
        <v>5.4285714285714288</v>
      </c>
      <c r="Q315">
        <v>0.5714285714285714</v>
      </c>
      <c r="R315">
        <v>2.2857142857142856</v>
      </c>
      <c r="S315">
        <v>1</v>
      </c>
      <c r="T315">
        <v>0.2857142857142857</v>
      </c>
      <c r="U315">
        <v>0</v>
      </c>
      <c r="V315">
        <v>0.40625</v>
      </c>
      <c r="W315">
        <v>4.5714285714285712</v>
      </c>
      <c r="X315">
        <v>1</v>
      </c>
      <c r="Y315">
        <v>1.1428571428571428</v>
      </c>
      <c r="Z315">
        <v>1.2857142857142858</v>
      </c>
      <c r="AA315">
        <v>-1.6561828258965277</v>
      </c>
      <c r="AB315">
        <v>-0.92684858239449508</v>
      </c>
      <c r="AC315">
        <v>-1.3183033490606662</v>
      </c>
      <c r="AD315">
        <v>-1.0016272060527278</v>
      </c>
      <c r="AE315">
        <v>-1.5475691107384386</v>
      </c>
      <c r="AF315">
        <v>-1.1277084716364882</v>
      </c>
      <c r="AG315">
        <v>-0.43693086846344253</v>
      </c>
      <c r="AH315">
        <v>0.50289559110798421</v>
      </c>
      <c r="AI315">
        <v>0.65200621093465483</v>
      </c>
    </row>
    <row r="316" spans="1:35" hidden="1" x14ac:dyDescent="0.3">
      <c r="A316">
        <v>27</v>
      </c>
      <c r="B316">
        <v>315</v>
      </c>
      <c r="C316" s="26">
        <v>0</v>
      </c>
      <c r="D316" s="26">
        <v>333</v>
      </c>
      <c r="E316" s="26">
        <v>0</v>
      </c>
      <c r="F316">
        <v>-1.0135261274766054</v>
      </c>
      <c r="G316">
        <v>-0.69526073824433898</v>
      </c>
      <c r="H316">
        <v>-0.31826538923226644</v>
      </c>
      <c r="I316" t="s">
        <v>539</v>
      </c>
      <c r="J316" t="s">
        <v>32</v>
      </c>
      <c r="K316" t="s">
        <v>33</v>
      </c>
      <c r="L316" t="s">
        <v>275</v>
      </c>
      <c r="M316" s="27">
        <v>35.5</v>
      </c>
      <c r="N316" s="28">
        <v>11</v>
      </c>
      <c r="O316">
        <v>11.395454545454546</v>
      </c>
      <c r="P316">
        <v>1.9090909090909092</v>
      </c>
      <c r="Q316">
        <v>0.45454545454545453</v>
      </c>
      <c r="R316">
        <v>2.8181818181818183</v>
      </c>
      <c r="S316">
        <v>1.1818181818181819</v>
      </c>
      <c r="T316">
        <v>0.45454545454545453</v>
      </c>
      <c r="U316">
        <v>0.36363636363636365</v>
      </c>
      <c r="V316">
        <v>0.27586206896551724</v>
      </c>
      <c r="W316">
        <v>2.6363636363636362</v>
      </c>
      <c r="X316">
        <v>0</v>
      </c>
      <c r="Y316">
        <v>0</v>
      </c>
      <c r="Z316">
        <v>0.36363636363636365</v>
      </c>
      <c r="AA316">
        <v>-2.2248609742388061</v>
      </c>
      <c r="AB316">
        <v>-1.0389211844764725</v>
      </c>
      <c r="AC316">
        <v>-1.1278555135625072</v>
      </c>
      <c r="AD316">
        <v>-0.9199466134702422</v>
      </c>
      <c r="AE316">
        <v>-1.1796366619089032</v>
      </c>
      <c r="AF316">
        <v>-0.56336970027098354</v>
      </c>
      <c r="AG316">
        <v>-0.71600060852001479</v>
      </c>
      <c r="AH316">
        <v>-4.0092244408324193E-2</v>
      </c>
      <c r="AI316">
        <v>1.553336856657203</v>
      </c>
    </row>
    <row r="317" spans="1:35" hidden="1" x14ac:dyDescent="0.3">
      <c r="A317">
        <v>27</v>
      </c>
      <c r="B317">
        <v>316</v>
      </c>
      <c r="C317" s="26">
        <v>0</v>
      </c>
      <c r="D317" s="26">
        <v>713</v>
      </c>
      <c r="E317" s="26">
        <v>1</v>
      </c>
      <c r="F317">
        <v>-1.0147004271540545</v>
      </c>
      <c r="G317">
        <v>-0.70968139198623348</v>
      </c>
      <c r="H317">
        <v>-0.30501903516782103</v>
      </c>
      <c r="I317" t="s">
        <v>540</v>
      </c>
      <c r="J317" t="s">
        <v>32</v>
      </c>
      <c r="K317" t="s">
        <v>98</v>
      </c>
      <c r="L317" t="s">
        <v>275</v>
      </c>
      <c r="M317" s="27">
        <v>19.399999999999999</v>
      </c>
      <c r="N317" s="28">
        <v>12</v>
      </c>
      <c r="O317">
        <v>18.216666666666669</v>
      </c>
      <c r="P317">
        <v>5.166666666666667</v>
      </c>
      <c r="Q317">
        <v>0.91666666666666663</v>
      </c>
      <c r="R317">
        <v>3.9166666666666665</v>
      </c>
      <c r="S317">
        <v>0.66666666666666663</v>
      </c>
      <c r="T317">
        <v>0.25</v>
      </c>
      <c r="U317">
        <v>0.25</v>
      </c>
      <c r="V317">
        <v>0.44</v>
      </c>
      <c r="W317">
        <v>4.166666666666667</v>
      </c>
      <c r="X317">
        <v>0.58333333333333337</v>
      </c>
      <c r="Y317">
        <v>1</v>
      </c>
      <c r="Z317">
        <v>1</v>
      </c>
      <c r="AA317">
        <v>-1.6985014334914941</v>
      </c>
      <c r="AB317">
        <v>-0.59581932254124637</v>
      </c>
      <c r="AC317">
        <v>-0.73496008057341966</v>
      </c>
      <c r="AD317">
        <v>-1.1513749591206182</v>
      </c>
      <c r="AE317">
        <v>-1.6254009749139173</v>
      </c>
      <c r="AF317">
        <v>-0.73972556632270381</v>
      </c>
      <c r="AG317">
        <v>-0.2155213009280931</v>
      </c>
      <c r="AH317">
        <v>-0.55712065311498182</v>
      </c>
      <c r="AI317">
        <v>0.93129176313037398</v>
      </c>
    </row>
    <row r="318" spans="1:35" hidden="1" x14ac:dyDescent="0.3">
      <c r="A318">
        <v>27</v>
      </c>
      <c r="B318">
        <v>317</v>
      </c>
      <c r="C318" s="26">
        <v>0</v>
      </c>
      <c r="D318" s="26">
        <v>209</v>
      </c>
      <c r="E318" s="26">
        <v>1</v>
      </c>
      <c r="F318">
        <v>-1.015786492688374</v>
      </c>
      <c r="G318">
        <v>-0.66133830826421547</v>
      </c>
      <c r="H318">
        <v>-0.35444818442415849</v>
      </c>
      <c r="I318" t="s">
        <v>541</v>
      </c>
      <c r="J318" t="s">
        <v>32</v>
      </c>
      <c r="K318" t="s">
        <v>44</v>
      </c>
      <c r="L318" t="s">
        <v>275</v>
      </c>
      <c r="M318" s="27">
        <v>24.3</v>
      </c>
      <c r="N318" s="28">
        <v>13</v>
      </c>
      <c r="O318">
        <v>13.034615384615384</v>
      </c>
      <c r="P318">
        <v>4.384615384615385</v>
      </c>
      <c r="Q318">
        <v>7.6923076923076927E-2</v>
      </c>
      <c r="R318">
        <v>3.7692307692307692</v>
      </c>
      <c r="S318">
        <v>1.1538461538461537</v>
      </c>
      <c r="T318">
        <v>0.30769230769230771</v>
      </c>
      <c r="U318">
        <v>0.23076923076923078</v>
      </c>
      <c r="V318">
        <v>0.5</v>
      </c>
      <c r="W318">
        <v>3.0769230769230771</v>
      </c>
      <c r="X318">
        <v>0.84210526315789469</v>
      </c>
      <c r="Y318">
        <v>1.4615384615384615</v>
      </c>
      <c r="Z318">
        <v>0.84615384615384615</v>
      </c>
      <c r="AA318">
        <v>-1.8248653876387022</v>
      </c>
      <c r="AB318">
        <v>-1.4010018988951696</v>
      </c>
      <c r="AC318">
        <v>-0.78769352595603981</v>
      </c>
      <c r="AD318">
        <v>-0.93251285848293219</v>
      </c>
      <c r="AE318">
        <v>-1.499672578938144</v>
      </c>
      <c r="AF318">
        <v>-0.76957040519299491</v>
      </c>
      <c r="AG318">
        <v>7.678438320491629E-2</v>
      </c>
      <c r="AH318">
        <v>0.10481120628536438</v>
      </c>
      <c r="AI318">
        <v>1.0816762912357614</v>
      </c>
    </row>
    <row r="319" spans="1:35" hidden="1" x14ac:dyDescent="0.3">
      <c r="A319">
        <v>27</v>
      </c>
      <c r="B319">
        <v>318</v>
      </c>
      <c r="C319" s="26">
        <v>0</v>
      </c>
      <c r="D319" s="26">
        <v>546</v>
      </c>
      <c r="E319" s="26">
        <v>0</v>
      </c>
      <c r="F319">
        <v>-1.0165328172106116</v>
      </c>
      <c r="G319">
        <v>-0.64844014570910469</v>
      </c>
      <c r="H319">
        <v>-0.36809267150150693</v>
      </c>
      <c r="I319" t="s">
        <v>542</v>
      </c>
      <c r="J319" t="s">
        <v>32</v>
      </c>
      <c r="K319" t="s">
        <v>33</v>
      </c>
      <c r="L319" t="s">
        <v>274</v>
      </c>
      <c r="M319" s="27">
        <v>22.3</v>
      </c>
      <c r="N319" s="28">
        <v>7</v>
      </c>
      <c r="O319">
        <v>10.971428571428573</v>
      </c>
      <c r="P319">
        <v>5.8571428571428568</v>
      </c>
      <c r="Q319">
        <v>1.5714285714285714</v>
      </c>
      <c r="R319">
        <v>0.7142857142857143</v>
      </c>
      <c r="S319">
        <v>0.2857142857142857</v>
      </c>
      <c r="T319">
        <v>0.2857142857142857</v>
      </c>
      <c r="U319">
        <v>0.14285714285714285</v>
      </c>
      <c r="V319">
        <v>0.46666666666666667</v>
      </c>
      <c r="W319">
        <v>4.2857142857142856</v>
      </c>
      <c r="X319">
        <v>1</v>
      </c>
      <c r="Y319">
        <v>0.2857142857142857</v>
      </c>
      <c r="Z319">
        <v>0.5714285714285714</v>
      </c>
      <c r="AA319">
        <v>-1.5869341952865823</v>
      </c>
      <c r="AB319">
        <v>3.1994790973535588E-2</v>
      </c>
      <c r="AC319">
        <v>-1.8803567172381592</v>
      </c>
      <c r="AD319">
        <v>-1.3225152483410645</v>
      </c>
      <c r="AE319">
        <v>-1.5475691107384386</v>
      </c>
      <c r="AF319">
        <v>-0.90600395431432557</v>
      </c>
      <c r="AG319">
        <v>-7.0451682331614265E-2</v>
      </c>
      <c r="AH319">
        <v>9.5654714470752911E-2</v>
      </c>
      <c r="AI319">
        <v>1.3502200914239526</v>
      </c>
    </row>
    <row r="320" spans="1:35" hidden="1" x14ac:dyDescent="0.3">
      <c r="A320">
        <v>27</v>
      </c>
      <c r="B320">
        <v>319</v>
      </c>
      <c r="C320" s="26">
        <v>0</v>
      </c>
      <c r="D320" s="26">
        <v>316</v>
      </c>
      <c r="E320" s="26">
        <v>1</v>
      </c>
      <c r="F320">
        <v>-1.0166993059399938</v>
      </c>
      <c r="G320">
        <v>-0.70964633504203567</v>
      </c>
      <c r="H320">
        <v>-0.30705297089795813</v>
      </c>
      <c r="I320" t="s">
        <v>543</v>
      </c>
      <c r="J320" t="s">
        <v>32</v>
      </c>
      <c r="K320" t="s">
        <v>42</v>
      </c>
      <c r="L320" t="s">
        <v>274</v>
      </c>
      <c r="M320" s="27">
        <v>26.7</v>
      </c>
      <c r="N320" s="28">
        <v>13</v>
      </c>
      <c r="O320">
        <v>14.5</v>
      </c>
      <c r="P320">
        <v>5.384615384615385</v>
      </c>
      <c r="Q320">
        <v>0.61538461538461542</v>
      </c>
      <c r="R320">
        <v>1.2307692307692308</v>
      </c>
      <c r="S320">
        <v>1.9230769230769231</v>
      </c>
      <c r="T320">
        <v>0.46153846153846156</v>
      </c>
      <c r="U320">
        <v>7.6923076923076927E-2</v>
      </c>
      <c r="V320">
        <v>0.42857142857142855</v>
      </c>
      <c r="W320">
        <v>5.384615384615385</v>
      </c>
      <c r="X320">
        <v>0.66666666666666663</v>
      </c>
      <c r="Y320">
        <v>0.23076923076923078</v>
      </c>
      <c r="Z320">
        <v>0.84615384615384615</v>
      </c>
      <c r="AA320">
        <v>-1.6632852495488297</v>
      </c>
      <c r="AB320">
        <v>-0.88470162092776838</v>
      </c>
      <c r="AC320">
        <v>-1.6956258899350671</v>
      </c>
      <c r="AD320">
        <v>-0.58694112063395432</v>
      </c>
      <c r="AE320">
        <v>-1.1643968563360818</v>
      </c>
      <c r="AF320">
        <v>-1.0083291161553236</v>
      </c>
      <c r="AG320">
        <v>-0.35159816503412566</v>
      </c>
      <c r="AH320">
        <v>-0.11361528804293319</v>
      </c>
      <c r="AI320">
        <v>1.0816762912357614</v>
      </c>
    </row>
    <row r="321" spans="1:35" hidden="1" x14ac:dyDescent="0.3">
      <c r="A321">
        <v>27</v>
      </c>
      <c r="B321">
        <v>320</v>
      </c>
      <c r="C321" s="26">
        <v>0</v>
      </c>
      <c r="D321" s="26">
        <v>349</v>
      </c>
      <c r="E321" s="26">
        <v>1</v>
      </c>
      <c r="F321">
        <v>-1.0194977592927972</v>
      </c>
      <c r="G321">
        <v>-0.70726890875300907</v>
      </c>
      <c r="H321">
        <v>-0.31222885053978811</v>
      </c>
      <c r="I321" t="s">
        <v>544</v>
      </c>
      <c r="J321" t="s">
        <v>32</v>
      </c>
      <c r="K321" t="s">
        <v>35</v>
      </c>
      <c r="L321" t="s">
        <v>275</v>
      </c>
      <c r="M321" s="27">
        <v>30.7</v>
      </c>
      <c r="N321" s="28">
        <v>13</v>
      </c>
      <c r="O321">
        <v>17.251282051282057</v>
      </c>
      <c r="P321">
        <v>4.6923076923076925</v>
      </c>
      <c r="Q321">
        <v>1.3076923076923077</v>
      </c>
      <c r="R321">
        <v>3.0769230769230771</v>
      </c>
      <c r="S321">
        <v>1</v>
      </c>
      <c r="T321">
        <v>0.15384615384615385</v>
      </c>
      <c r="U321">
        <v>7.6923076923076927E-2</v>
      </c>
      <c r="V321">
        <v>0.36206896551724138</v>
      </c>
      <c r="W321">
        <v>4.4615384615384617</v>
      </c>
      <c r="X321">
        <v>0.5</v>
      </c>
      <c r="Y321">
        <v>0.30769230769230771</v>
      </c>
      <c r="Z321">
        <v>0.46153846153846156</v>
      </c>
      <c r="AA321">
        <v>-1.7751484220725875</v>
      </c>
      <c r="AB321">
        <v>-0.22088697782682409</v>
      </c>
      <c r="AC321">
        <v>-1.0353114434048654</v>
      </c>
      <c r="AD321">
        <v>-1.0016272060527278</v>
      </c>
      <c r="AE321">
        <v>-1.8349483015402062</v>
      </c>
      <c r="AF321">
        <v>-1.0083291161553236</v>
      </c>
      <c r="AG321">
        <v>-0.68657347522673107</v>
      </c>
      <c r="AH321">
        <v>-0.26023284799704521</v>
      </c>
      <c r="AI321">
        <v>1.4576376114992293</v>
      </c>
    </row>
    <row r="322" spans="1:35" hidden="1" x14ac:dyDescent="0.3">
      <c r="A322">
        <v>27</v>
      </c>
      <c r="B322">
        <v>321</v>
      </c>
      <c r="C322" s="26">
        <v>0</v>
      </c>
      <c r="D322" s="26">
        <v>469</v>
      </c>
      <c r="E322" s="26">
        <v>0</v>
      </c>
      <c r="F322">
        <v>-1.0222549674583727</v>
      </c>
      <c r="G322">
        <v>-0.65596465671926962</v>
      </c>
      <c r="H322">
        <v>-0.36629031073910312</v>
      </c>
      <c r="I322" t="s">
        <v>545</v>
      </c>
      <c r="J322" t="s">
        <v>546</v>
      </c>
      <c r="K322" t="s">
        <v>60</v>
      </c>
      <c r="L322" t="s">
        <v>274</v>
      </c>
      <c r="M322" s="27">
        <v>22.4</v>
      </c>
      <c r="N322" s="28">
        <v>3</v>
      </c>
      <c r="O322">
        <v>14.4</v>
      </c>
      <c r="P322">
        <v>6</v>
      </c>
      <c r="Q322">
        <v>1.3333333333333333</v>
      </c>
      <c r="R322">
        <v>1.6666666666666667</v>
      </c>
      <c r="S322">
        <v>0.66666666666666663</v>
      </c>
      <c r="T322">
        <v>0</v>
      </c>
      <c r="U322">
        <v>0</v>
      </c>
      <c r="V322">
        <v>0.41666666666666669</v>
      </c>
      <c r="W322">
        <v>4</v>
      </c>
      <c r="X322">
        <v>1</v>
      </c>
      <c r="Y322">
        <v>1.3333333333333333</v>
      </c>
      <c r="Z322">
        <v>0.33333333333333331</v>
      </c>
      <c r="AA322">
        <v>-1.5638513184166005</v>
      </c>
      <c r="AB322">
        <v>-0.19630125030456699</v>
      </c>
      <c r="AC322">
        <v>-1.5397183122821028</v>
      </c>
      <c r="AD322">
        <v>-1.1513749591206182</v>
      </c>
      <c r="AE322">
        <v>-2.1702240241422683</v>
      </c>
      <c r="AF322">
        <v>-1.1277084716364882</v>
      </c>
      <c r="AG322">
        <v>-0.33085518985187068</v>
      </c>
      <c r="AH322">
        <v>0.59339356369403573</v>
      </c>
      <c r="AI322">
        <v>1.5829580515870521</v>
      </c>
    </row>
    <row r="323" spans="1:35" hidden="1" x14ac:dyDescent="0.3">
      <c r="A323">
        <v>27</v>
      </c>
      <c r="B323">
        <v>322</v>
      </c>
      <c r="C323" s="26">
        <v>0</v>
      </c>
      <c r="D323" s="26">
        <v>335</v>
      </c>
      <c r="E323" s="26">
        <v>0</v>
      </c>
      <c r="F323">
        <v>-1.0235453712350755</v>
      </c>
      <c r="G323">
        <v>-0.73098163562692497</v>
      </c>
      <c r="H323">
        <v>-0.29256373560815052</v>
      </c>
      <c r="I323" t="s">
        <v>547</v>
      </c>
      <c r="J323" t="s">
        <v>32</v>
      </c>
      <c r="K323" t="s">
        <v>42</v>
      </c>
      <c r="L323" t="s">
        <v>274</v>
      </c>
      <c r="M323" s="27">
        <v>28.3</v>
      </c>
      <c r="N323" s="28">
        <v>10</v>
      </c>
      <c r="O323">
        <v>15.385</v>
      </c>
      <c r="P323">
        <v>5.0999999999999996</v>
      </c>
      <c r="Q323">
        <v>1.2</v>
      </c>
      <c r="R323">
        <v>1.6</v>
      </c>
      <c r="S323">
        <v>0.6</v>
      </c>
      <c r="T323">
        <v>0.3</v>
      </c>
      <c r="U323">
        <v>0.1</v>
      </c>
      <c r="V323">
        <v>0.33333333333333331</v>
      </c>
      <c r="W323">
        <v>5.4</v>
      </c>
      <c r="X323">
        <v>1</v>
      </c>
      <c r="Y323">
        <v>0.3</v>
      </c>
      <c r="Z323">
        <v>0.3</v>
      </c>
      <c r="AA323">
        <v>-1.7092734426974858</v>
      </c>
      <c r="AB323">
        <v>-0.32414703342030438</v>
      </c>
      <c r="AC323">
        <v>-1.5635630006290269</v>
      </c>
      <c r="AD323">
        <v>-1.1813245097341962</v>
      </c>
      <c r="AE323">
        <v>-1.5164363650682473</v>
      </c>
      <c r="AF323">
        <v>-0.97251530951097453</v>
      </c>
      <c r="AG323">
        <v>-1.0295584880066824</v>
      </c>
      <c r="AH323">
        <v>0.10244206241470677</v>
      </c>
      <c r="AI323">
        <v>1.6155413660098856</v>
      </c>
    </row>
    <row r="324" spans="1:35" hidden="1" x14ac:dyDescent="0.3">
      <c r="A324">
        <v>27</v>
      </c>
      <c r="B324">
        <v>323</v>
      </c>
      <c r="C324" s="26">
        <v>0</v>
      </c>
      <c r="D324" s="26">
        <v>415</v>
      </c>
      <c r="E324" s="26">
        <v>0</v>
      </c>
      <c r="F324">
        <v>-1.0248382351998404</v>
      </c>
      <c r="G324">
        <v>-0.73228720314666773</v>
      </c>
      <c r="H324">
        <v>-0.29255103205317268</v>
      </c>
      <c r="I324" t="s">
        <v>548</v>
      </c>
      <c r="J324" t="s">
        <v>167</v>
      </c>
      <c r="K324" t="s">
        <v>66</v>
      </c>
      <c r="L324" t="s">
        <v>274</v>
      </c>
      <c r="M324" s="27">
        <v>28.6</v>
      </c>
      <c r="N324" s="28">
        <v>5</v>
      </c>
      <c r="O324">
        <v>12.819999999999999</v>
      </c>
      <c r="P324">
        <v>4</v>
      </c>
      <c r="Q324">
        <v>0.4</v>
      </c>
      <c r="R324">
        <v>2.6</v>
      </c>
      <c r="S324">
        <v>2.2000000000000002</v>
      </c>
      <c r="T324">
        <v>0</v>
      </c>
      <c r="U324">
        <v>0.4</v>
      </c>
      <c r="V324">
        <v>0.38095238095238093</v>
      </c>
      <c r="W324">
        <v>4.2</v>
      </c>
      <c r="X324">
        <v>1</v>
      </c>
      <c r="Y324">
        <v>0.4</v>
      </c>
      <c r="Z324">
        <v>0.8</v>
      </c>
      <c r="AA324">
        <v>-1.8870115945963457</v>
      </c>
      <c r="AB324">
        <v>-1.0912217321147288</v>
      </c>
      <c r="AC324">
        <v>-1.2058926754251675</v>
      </c>
      <c r="AD324">
        <v>-0.46253529500832224</v>
      </c>
      <c r="AE324">
        <v>-2.1702240241422683</v>
      </c>
      <c r="AF324">
        <v>-0.50693582313443308</v>
      </c>
      <c r="AG324">
        <v>-0.54350883158850494</v>
      </c>
      <c r="AH324">
        <v>0.14995349802238375</v>
      </c>
      <c r="AI324">
        <v>1.1267916496673773</v>
      </c>
    </row>
    <row r="325" spans="1:35" hidden="1" x14ac:dyDescent="0.3">
      <c r="A325">
        <v>27</v>
      </c>
      <c r="B325">
        <v>324</v>
      </c>
      <c r="C325" s="26">
        <v>0</v>
      </c>
      <c r="D325" s="26">
        <v>393</v>
      </c>
      <c r="E325" s="26">
        <v>0</v>
      </c>
      <c r="F325">
        <v>-1.036959203861983</v>
      </c>
      <c r="G325">
        <v>-0.74832652744027028</v>
      </c>
      <c r="H325">
        <v>-0.28863267642171275</v>
      </c>
      <c r="I325" t="s">
        <v>549</v>
      </c>
      <c r="J325" t="s">
        <v>32</v>
      </c>
      <c r="K325" t="s">
        <v>33</v>
      </c>
      <c r="L325" t="s">
        <v>275</v>
      </c>
      <c r="M325" s="27">
        <v>31.5</v>
      </c>
      <c r="N325" s="28">
        <v>2</v>
      </c>
      <c r="O325">
        <v>6.9833333333333343</v>
      </c>
      <c r="P325">
        <v>2.5</v>
      </c>
      <c r="Q325">
        <v>0.5</v>
      </c>
      <c r="R325">
        <v>3.5</v>
      </c>
      <c r="S325">
        <v>1</v>
      </c>
      <c r="T325">
        <v>0.5</v>
      </c>
      <c r="U325">
        <v>0</v>
      </c>
      <c r="V325">
        <v>0.2857142857142857</v>
      </c>
      <c r="W325">
        <v>3.5</v>
      </c>
      <c r="X325">
        <v>0</v>
      </c>
      <c r="Y325">
        <v>0</v>
      </c>
      <c r="Z325">
        <v>0.5</v>
      </c>
      <c r="AA325">
        <v>-2.1293818017311543</v>
      </c>
      <c r="AB325">
        <v>-0.99533739477792582</v>
      </c>
      <c r="AC325">
        <v>-0.88398938274169425</v>
      </c>
      <c r="AD325">
        <v>-1.0016272060527278</v>
      </c>
      <c r="AE325">
        <v>-1.0805779256855663</v>
      </c>
      <c r="AF325">
        <v>-1.1277084716364882</v>
      </c>
      <c r="AG325">
        <v>-0.89626579940143458</v>
      </c>
      <c r="AH325">
        <v>-4.0092244408324193E-2</v>
      </c>
      <c r="AI325">
        <v>1.4200414794728824</v>
      </c>
    </row>
    <row r="326" spans="1:35" hidden="1" x14ac:dyDescent="0.3">
      <c r="A326">
        <v>28</v>
      </c>
      <c r="B326">
        <v>325</v>
      </c>
      <c r="C326" s="26">
        <v>101.5</v>
      </c>
      <c r="D326" s="26">
        <v>238</v>
      </c>
      <c r="E326" s="26">
        <v>0</v>
      </c>
      <c r="F326">
        <v>-1.0380413810711402</v>
      </c>
      <c r="G326">
        <v>-0.68967934378446705</v>
      </c>
      <c r="H326">
        <v>-0.34836203728667314</v>
      </c>
      <c r="I326" t="s">
        <v>550</v>
      </c>
      <c r="J326" t="s">
        <v>32</v>
      </c>
      <c r="K326" t="s">
        <v>58</v>
      </c>
      <c r="L326" t="s">
        <v>45</v>
      </c>
      <c r="M326" s="27">
        <v>29.6</v>
      </c>
      <c r="N326" s="28">
        <v>11</v>
      </c>
      <c r="O326">
        <v>9.6742424242424239</v>
      </c>
      <c r="P326">
        <v>3.5454545454545454</v>
      </c>
      <c r="Q326">
        <v>0.45454545454545453</v>
      </c>
      <c r="R326">
        <v>3.5454545454545454</v>
      </c>
      <c r="S326">
        <v>1.3636363636363635</v>
      </c>
      <c r="T326">
        <v>0.18181818181818182</v>
      </c>
      <c r="U326">
        <v>0.63636363636363635</v>
      </c>
      <c r="V326">
        <v>0.5161290322580645</v>
      </c>
      <c r="W326">
        <v>2.8181818181818183</v>
      </c>
      <c r="X326">
        <v>0.33333333333333331</v>
      </c>
      <c r="Y326">
        <v>0.54545454545454541</v>
      </c>
      <c r="Z326">
        <v>1</v>
      </c>
      <c r="AA326">
        <v>-1.9604571119099241</v>
      </c>
      <c r="AB326">
        <v>-1.0389211844764725</v>
      </c>
      <c r="AC326">
        <v>-0.86773164068697339</v>
      </c>
      <c r="AD326">
        <v>-0.83826602088775648</v>
      </c>
      <c r="AE326">
        <v>-1.7739890792489221</v>
      </c>
      <c r="AF326">
        <v>-0.14011562174685516</v>
      </c>
      <c r="AG326">
        <v>0.12788381030740406</v>
      </c>
      <c r="AH326">
        <v>-0.64680900854107748</v>
      </c>
      <c r="AI326">
        <v>0.93129176313037398</v>
      </c>
    </row>
    <row r="327" spans="1:35" hidden="1" x14ac:dyDescent="0.3">
      <c r="A327">
        <v>28</v>
      </c>
      <c r="B327">
        <v>326</v>
      </c>
      <c r="C327" s="26">
        <v>137.9</v>
      </c>
      <c r="D327" s="26">
        <v>573</v>
      </c>
      <c r="E327" s="26">
        <v>4</v>
      </c>
      <c r="F327">
        <v>-1.0384390624653459</v>
      </c>
      <c r="G327">
        <v>-0.72042908709511533</v>
      </c>
      <c r="H327">
        <v>-0.31800997537023057</v>
      </c>
      <c r="I327" t="s">
        <v>551</v>
      </c>
      <c r="J327" t="s">
        <v>32</v>
      </c>
      <c r="K327" t="s">
        <v>50</v>
      </c>
      <c r="L327" t="s">
        <v>274</v>
      </c>
      <c r="M327" s="27">
        <v>21.7</v>
      </c>
      <c r="N327" s="28">
        <v>11</v>
      </c>
      <c r="O327">
        <v>12.193939393939393</v>
      </c>
      <c r="P327">
        <v>4.8181818181818183</v>
      </c>
      <c r="Q327">
        <v>0.90909090909090906</v>
      </c>
      <c r="R327">
        <v>1.8181818181818181</v>
      </c>
      <c r="S327">
        <v>1.1818181818181819</v>
      </c>
      <c r="T327">
        <v>0.27272727272727271</v>
      </c>
      <c r="U327">
        <v>0.18181818181818182</v>
      </c>
      <c r="V327">
        <v>0.35294117647058826</v>
      </c>
      <c r="W327">
        <v>4.6363636363636367</v>
      </c>
      <c r="X327">
        <v>0.77777777777777779</v>
      </c>
      <c r="Y327">
        <v>0.81818181818181823</v>
      </c>
      <c r="Z327">
        <v>0.36363636363636365</v>
      </c>
      <c r="AA327">
        <v>-1.7548096634319044</v>
      </c>
      <c r="AB327">
        <v>-0.60308328749100415</v>
      </c>
      <c r="AC327">
        <v>-1.4855258387663666</v>
      </c>
      <c r="AD327">
        <v>-0.9199466134702422</v>
      </c>
      <c r="AE327">
        <v>-1.5758716068022491</v>
      </c>
      <c r="AF327">
        <v>-0.84553908595373595</v>
      </c>
      <c r="AG327">
        <v>-0.76812520325581934</v>
      </c>
      <c r="AH327">
        <v>-8.4297341341917464E-2</v>
      </c>
      <c r="AI327">
        <v>1.553336856657203</v>
      </c>
    </row>
    <row r="328" spans="1:35" hidden="1" x14ac:dyDescent="0.3">
      <c r="A328">
        <v>28</v>
      </c>
      <c r="B328">
        <v>327</v>
      </c>
      <c r="C328" s="26">
        <v>122.8</v>
      </c>
      <c r="D328" s="26">
        <v>290</v>
      </c>
      <c r="E328" s="26">
        <v>1</v>
      </c>
      <c r="F328">
        <v>-1.0426143572893809</v>
      </c>
      <c r="G328">
        <v>-0.69695102443214219</v>
      </c>
      <c r="H328">
        <v>-0.34566333285723871</v>
      </c>
      <c r="I328" t="s">
        <v>552</v>
      </c>
      <c r="J328" t="s">
        <v>553</v>
      </c>
      <c r="K328" t="s">
        <v>52</v>
      </c>
      <c r="L328" t="s">
        <v>274</v>
      </c>
      <c r="M328" s="27">
        <v>42.8</v>
      </c>
      <c r="N328" s="28">
        <v>8</v>
      </c>
      <c r="O328">
        <v>14.543750000000001</v>
      </c>
      <c r="P328">
        <v>5.125</v>
      </c>
      <c r="Q328">
        <v>0.5</v>
      </c>
      <c r="R328">
        <v>2.125</v>
      </c>
      <c r="S328">
        <v>0.5</v>
      </c>
      <c r="T328">
        <v>0.5</v>
      </c>
      <c r="U328">
        <v>0.125</v>
      </c>
      <c r="V328">
        <v>0.4</v>
      </c>
      <c r="W328">
        <v>5</v>
      </c>
      <c r="X328">
        <v>0.83333333333333337</v>
      </c>
      <c r="Y328">
        <v>0.75</v>
      </c>
      <c r="Z328">
        <v>0.375</v>
      </c>
      <c r="AA328">
        <v>-1.7052339392452391</v>
      </c>
      <c r="AB328">
        <v>-0.99533739477792582</v>
      </c>
      <c r="AC328">
        <v>-1.3757860798970007</v>
      </c>
      <c r="AD328">
        <v>-1.2262488356545633</v>
      </c>
      <c r="AE328">
        <v>-1.0805779256855663</v>
      </c>
      <c r="AF328">
        <v>-0.93371701897959603</v>
      </c>
      <c r="AG328">
        <v>-0.51648762742212184</v>
      </c>
      <c r="AH328">
        <v>1.860069321422499E-2</v>
      </c>
      <c r="AI328">
        <v>1.5422289085585095</v>
      </c>
    </row>
    <row r="329" spans="1:35" hidden="1" x14ac:dyDescent="0.3">
      <c r="A329">
        <v>28</v>
      </c>
      <c r="B329">
        <v>328</v>
      </c>
      <c r="C329" s="26">
        <v>0</v>
      </c>
      <c r="D329" s="26">
        <v>478</v>
      </c>
      <c r="E329" s="26">
        <v>0</v>
      </c>
      <c r="F329">
        <v>-1.0428993744480048</v>
      </c>
      <c r="G329">
        <v>-0.58706019217956162</v>
      </c>
      <c r="H329">
        <v>-0.45583918226844322</v>
      </c>
      <c r="I329" t="s">
        <v>554</v>
      </c>
      <c r="J329" t="s">
        <v>241</v>
      </c>
      <c r="K329" t="s">
        <v>81</v>
      </c>
      <c r="L329" t="s">
        <v>274</v>
      </c>
      <c r="M329" s="27">
        <v>30</v>
      </c>
      <c r="N329" s="28">
        <v>1</v>
      </c>
      <c r="O329">
        <v>5.6</v>
      </c>
      <c r="P329">
        <v>4</v>
      </c>
      <c r="Q329">
        <v>0</v>
      </c>
      <c r="R329">
        <v>1</v>
      </c>
      <c r="S329">
        <v>1</v>
      </c>
      <c r="T329">
        <v>1</v>
      </c>
      <c r="U329">
        <v>0</v>
      </c>
      <c r="V329">
        <v>0.5</v>
      </c>
      <c r="W329">
        <v>4</v>
      </c>
      <c r="X329">
        <v>0</v>
      </c>
      <c r="Y329">
        <v>0</v>
      </c>
      <c r="Z329">
        <v>0</v>
      </c>
      <c r="AA329">
        <v>-1.8870115945963457</v>
      </c>
      <c r="AB329">
        <v>-1.4747590814619411</v>
      </c>
      <c r="AC329">
        <v>-1.7781651957513422</v>
      </c>
      <c r="AD329">
        <v>-1.0016272060527278</v>
      </c>
      <c r="AE329">
        <v>9.0681727711352921E-3</v>
      </c>
      <c r="AF329">
        <v>-1.1277084716364882</v>
      </c>
      <c r="AG329">
        <v>0.10796269570458877</v>
      </c>
      <c r="AH329">
        <v>-4.0092244408324193E-2</v>
      </c>
      <c r="AI329">
        <v>1.9087911958153909</v>
      </c>
    </row>
    <row r="330" spans="1:35" hidden="1" x14ac:dyDescent="0.3">
      <c r="A330">
        <v>28</v>
      </c>
      <c r="B330">
        <v>329</v>
      </c>
      <c r="C330" s="26">
        <v>0</v>
      </c>
      <c r="D330" s="26">
        <v>319</v>
      </c>
      <c r="E330" s="26">
        <v>0</v>
      </c>
      <c r="F330">
        <v>-1.0451602299650138</v>
      </c>
      <c r="G330">
        <v>-0.71535327481259159</v>
      </c>
      <c r="H330">
        <v>-0.3298069551524222</v>
      </c>
      <c r="I330" t="s">
        <v>555</v>
      </c>
      <c r="J330" t="s">
        <v>556</v>
      </c>
      <c r="K330" t="s">
        <v>92</v>
      </c>
      <c r="L330" t="s">
        <v>275</v>
      </c>
      <c r="M330" s="27">
        <v>24.3</v>
      </c>
      <c r="N330" s="28">
        <v>10</v>
      </c>
      <c r="O330">
        <v>11.584999999999999</v>
      </c>
      <c r="P330">
        <v>4</v>
      </c>
      <c r="Q330">
        <v>0.5</v>
      </c>
      <c r="R330">
        <v>1.9</v>
      </c>
      <c r="S330">
        <v>0.6</v>
      </c>
      <c r="T330">
        <v>0.1</v>
      </c>
      <c r="U330">
        <v>0.7</v>
      </c>
      <c r="V330">
        <v>0.34883720930232559</v>
      </c>
      <c r="W330">
        <v>4.3</v>
      </c>
      <c r="X330">
        <v>1</v>
      </c>
      <c r="Y330">
        <v>0.5</v>
      </c>
      <c r="Z330">
        <v>0.3</v>
      </c>
      <c r="AA330">
        <v>-1.8870115945963457</v>
      </c>
      <c r="AB330">
        <v>-0.99533739477792582</v>
      </c>
      <c r="AC330">
        <v>-1.4562619030678687</v>
      </c>
      <c r="AD330">
        <v>-1.1813245097341962</v>
      </c>
      <c r="AE330">
        <v>-1.9522948044509278</v>
      </c>
      <c r="AF330">
        <v>-4.1356336757891909E-2</v>
      </c>
      <c r="AG330">
        <v>-0.73759922956811375</v>
      </c>
      <c r="AH330">
        <v>0.19746493363006073</v>
      </c>
      <c r="AI330">
        <v>1.6155413660098856</v>
      </c>
    </row>
    <row r="331" spans="1:35" hidden="1" x14ac:dyDescent="0.3">
      <c r="A331">
        <v>28</v>
      </c>
      <c r="B331">
        <v>330</v>
      </c>
      <c r="C331" s="26">
        <v>0</v>
      </c>
      <c r="D331" s="26">
        <v>423</v>
      </c>
      <c r="E331" s="26">
        <v>0</v>
      </c>
      <c r="F331">
        <v>-1.0538016678282069</v>
      </c>
      <c r="G331">
        <v>-0.62523086392461713</v>
      </c>
      <c r="H331">
        <v>-0.42857080390358981</v>
      </c>
      <c r="I331" t="s">
        <v>557</v>
      </c>
      <c r="J331" t="s">
        <v>32</v>
      </c>
      <c r="K331" t="s">
        <v>78</v>
      </c>
      <c r="L331" t="s">
        <v>275</v>
      </c>
      <c r="M331" s="27">
        <v>26.7</v>
      </c>
      <c r="N331" s="28">
        <v>9</v>
      </c>
      <c r="O331">
        <v>18.470370370370368</v>
      </c>
      <c r="P331">
        <v>5.5555555555555554</v>
      </c>
      <c r="Q331">
        <v>0.22222222222222221</v>
      </c>
      <c r="R331">
        <v>2.6666666666666665</v>
      </c>
      <c r="S331">
        <v>0.44444444444444442</v>
      </c>
      <c r="T331">
        <v>0.55555555555555558</v>
      </c>
      <c r="U331">
        <v>0.66666666666666663</v>
      </c>
      <c r="V331">
        <v>0.56097560975609762</v>
      </c>
      <c r="W331">
        <v>4.5555555555555554</v>
      </c>
      <c r="X331">
        <v>0.2857142857142857</v>
      </c>
      <c r="Y331">
        <v>0.77777777777777779</v>
      </c>
      <c r="Z331">
        <v>0.66666666666666663</v>
      </c>
      <c r="AA331">
        <v>-1.6356647131232107</v>
      </c>
      <c r="AB331">
        <v>-1.2616827762690455</v>
      </c>
      <c r="AC331">
        <v>-1.1820479870782437</v>
      </c>
      <c r="AD331">
        <v>-1.2512067944992118</v>
      </c>
      <c r="AE331">
        <v>-0.95950613696815512</v>
      </c>
      <c r="AF331">
        <v>-9.3087390799729816E-2</v>
      </c>
      <c r="AG331">
        <v>0.49240899211718159</v>
      </c>
      <c r="AH331">
        <v>-0.99341587605985127</v>
      </c>
      <c r="AI331">
        <v>1.257124907358713</v>
      </c>
    </row>
    <row r="332" spans="1:35" hidden="1" x14ac:dyDescent="0.3">
      <c r="A332">
        <v>28</v>
      </c>
      <c r="B332">
        <v>331</v>
      </c>
      <c r="C332" s="26">
        <v>0</v>
      </c>
      <c r="D332" s="26">
        <v>343</v>
      </c>
      <c r="E332" s="26">
        <v>0</v>
      </c>
      <c r="F332">
        <v>-1.0563723962972495</v>
      </c>
      <c r="G332">
        <v>-0.67244853790623316</v>
      </c>
      <c r="H332">
        <v>-0.38392385839101639</v>
      </c>
      <c r="I332" t="s">
        <v>558</v>
      </c>
      <c r="J332" t="s">
        <v>32</v>
      </c>
      <c r="K332" t="s">
        <v>100</v>
      </c>
      <c r="L332" t="s">
        <v>45</v>
      </c>
      <c r="M332" s="27">
        <v>25.5</v>
      </c>
      <c r="N332" s="28">
        <v>3</v>
      </c>
      <c r="O332">
        <v>9.3944444444444439</v>
      </c>
      <c r="P332">
        <v>3.6666666666666665</v>
      </c>
      <c r="Q332">
        <v>0.33333333333333331</v>
      </c>
      <c r="R332">
        <v>2</v>
      </c>
      <c r="S332">
        <v>0.33333333333333331</v>
      </c>
      <c r="T332">
        <v>0.33333333333333331</v>
      </c>
      <c r="U332">
        <v>0.66666666666666663</v>
      </c>
      <c r="V332">
        <v>0.5</v>
      </c>
      <c r="W332">
        <v>3.3333333333333335</v>
      </c>
      <c r="X332">
        <v>0</v>
      </c>
      <c r="Y332">
        <v>0</v>
      </c>
      <c r="Z332">
        <v>0.66666666666666663</v>
      </c>
      <c r="AA332">
        <v>-1.9408716406263034</v>
      </c>
      <c r="AB332">
        <v>-1.1551446236725977</v>
      </c>
      <c r="AC332">
        <v>-1.4204948705474831</v>
      </c>
      <c r="AD332">
        <v>-1.3011227121885085</v>
      </c>
      <c r="AE332">
        <v>-1.4437932918378003</v>
      </c>
      <c r="AF332">
        <v>-9.3087390799729816E-2</v>
      </c>
      <c r="AG332">
        <v>8.5445025565936431E-2</v>
      </c>
      <c r="AH332">
        <v>-4.0092244408324193E-2</v>
      </c>
      <c r="AI332">
        <v>1.257124907358713</v>
      </c>
    </row>
    <row r="333" spans="1:35" hidden="1" x14ac:dyDescent="0.3">
      <c r="A333">
        <v>28</v>
      </c>
      <c r="B333">
        <v>332</v>
      </c>
      <c r="C333" s="26">
        <v>101.1</v>
      </c>
      <c r="D333" s="26">
        <v>111</v>
      </c>
      <c r="E333" s="26">
        <v>59</v>
      </c>
      <c r="F333">
        <v>-1.0657043030232631</v>
      </c>
      <c r="G333">
        <v>-0.62414365180478459</v>
      </c>
      <c r="H333">
        <v>-0.44156065121847854</v>
      </c>
      <c r="I333" t="s">
        <v>559</v>
      </c>
      <c r="J333" t="s">
        <v>32</v>
      </c>
      <c r="K333" t="s">
        <v>50</v>
      </c>
      <c r="L333" t="s">
        <v>45</v>
      </c>
      <c r="M333" s="27">
        <v>27.5</v>
      </c>
      <c r="N333" s="28">
        <v>5</v>
      </c>
      <c r="O333">
        <v>17.96</v>
      </c>
      <c r="P333">
        <v>8.1999999999999993</v>
      </c>
      <c r="Q333">
        <v>0</v>
      </c>
      <c r="R333">
        <v>6</v>
      </c>
      <c r="S333">
        <v>1</v>
      </c>
      <c r="T333">
        <v>0.2</v>
      </c>
      <c r="U333">
        <v>0.6</v>
      </c>
      <c r="V333">
        <v>0.63636363636363635</v>
      </c>
      <c r="W333">
        <v>4.4000000000000004</v>
      </c>
      <c r="X333">
        <v>0.61904761904761907</v>
      </c>
      <c r="Y333">
        <v>4.2</v>
      </c>
      <c r="Z333">
        <v>1</v>
      </c>
      <c r="AA333">
        <v>-1.208375014618881</v>
      </c>
      <c r="AB333">
        <v>-1.4747590814619411</v>
      </c>
      <c r="AC333">
        <v>1.0186430267953798E-2</v>
      </c>
      <c r="AD333">
        <v>-1.0016272060527278</v>
      </c>
      <c r="AE333">
        <v>-1.7343655847595874</v>
      </c>
      <c r="AF333">
        <v>-0.19654949888340564</v>
      </c>
      <c r="AG333">
        <v>0.91134549178940671</v>
      </c>
      <c r="AH333">
        <v>-1.8544401656542528</v>
      </c>
      <c r="AI333">
        <v>0.93129176313037398</v>
      </c>
    </row>
    <row r="334" spans="1:35" hidden="1" x14ac:dyDescent="0.3">
      <c r="A334">
        <v>28</v>
      </c>
      <c r="B334">
        <v>333</v>
      </c>
      <c r="C334" s="26">
        <v>0</v>
      </c>
      <c r="D334" s="26">
        <v>367</v>
      </c>
      <c r="E334" s="26">
        <v>0</v>
      </c>
      <c r="F334">
        <v>-1.0714754244397831</v>
      </c>
      <c r="G334">
        <v>-0.83340076870059709</v>
      </c>
      <c r="H334">
        <v>-0.23807465573918596</v>
      </c>
      <c r="I334" t="s">
        <v>560</v>
      </c>
      <c r="J334" t="s">
        <v>32</v>
      </c>
      <c r="K334" t="s">
        <v>68</v>
      </c>
      <c r="L334" t="s">
        <v>274</v>
      </c>
      <c r="M334" s="27">
        <v>29.2</v>
      </c>
      <c r="N334" s="28">
        <v>10</v>
      </c>
      <c r="O334">
        <v>14.398333333333332</v>
      </c>
      <c r="P334">
        <v>2.8</v>
      </c>
      <c r="Q334">
        <v>0.1</v>
      </c>
      <c r="R334">
        <v>1.8</v>
      </c>
      <c r="S334">
        <v>1.9</v>
      </c>
      <c r="T334">
        <v>0.5</v>
      </c>
      <c r="U334">
        <v>0.1</v>
      </c>
      <c r="V334">
        <v>0.29411764705882354</v>
      </c>
      <c r="W334">
        <v>3.4</v>
      </c>
      <c r="X334">
        <v>0.875</v>
      </c>
      <c r="Y334">
        <v>0.8</v>
      </c>
      <c r="Z334">
        <v>1.1000000000000001</v>
      </c>
      <c r="AA334">
        <v>-2.0809077603041928</v>
      </c>
      <c r="AB334">
        <v>-1.3788747441251379</v>
      </c>
      <c r="AC334">
        <v>-1.492028935588255</v>
      </c>
      <c r="AD334">
        <v>-0.59730827276942366</v>
      </c>
      <c r="AE334">
        <v>-1.0805779256855663</v>
      </c>
      <c r="AF334">
        <v>-0.97251530951097453</v>
      </c>
      <c r="AG334">
        <v>-0.8338207670887634</v>
      </c>
      <c r="AH334">
        <v>0.10188497690506886</v>
      </c>
      <c r="AI334">
        <v>0.83354181986187226</v>
      </c>
    </row>
    <row r="335" spans="1:35" hidden="1" x14ac:dyDescent="0.3">
      <c r="A335">
        <v>28</v>
      </c>
      <c r="B335">
        <v>334</v>
      </c>
      <c r="C335" s="26">
        <v>0</v>
      </c>
      <c r="D335" s="26">
        <v>533</v>
      </c>
      <c r="E335" s="26">
        <v>0</v>
      </c>
      <c r="F335">
        <v>-1.0749442085476542</v>
      </c>
      <c r="G335">
        <v>-0.78039440502424595</v>
      </c>
      <c r="H335">
        <v>-0.2945498035234082</v>
      </c>
      <c r="I335" t="s">
        <v>561</v>
      </c>
      <c r="J335" t="s">
        <v>32</v>
      </c>
      <c r="K335" t="s">
        <v>37</v>
      </c>
      <c r="L335" t="s">
        <v>275</v>
      </c>
      <c r="M335" s="27">
        <v>19.8</v>
      </c>
      <c r="N335" s="28">
        <v>6</v>
      </c>
      <c r="O335">
        <v>14.630555555555555</v>
      </c>
      <c r="P335">
        <v>3.3333333333333335</v>
      </c>
      <c r="Q335">
        <v>0.33333333333333331</v>
      </c>
      <c r="R335">
        <v>3</v>
      </c>
      <c r="S335">
        <v>0.16666666666666666</v>
      </c>
      <c r="T335">
        <v>0.33333333333333331</v>
      </c>
      <c r="U335">
        <v>0.33333333333333331</v>
      </c>
      <c r="V335">
        <v>0.29629629629629628</v>
      </c>
      <c r="W335">
        <v>4.5</v>
      </c>
      <c r="X335">
        <v>1</v>
      </c>
      <c r="Y335">
        <v>0.33333333333333331</v>
      </c>
      <c r="Z335">
        <v>0.33333333333333331</v>
      </c>
      <c r="AA335">
        <v>-1.9947316866562605</v>
      </c>
      <c r="AB335">
        <v>-1.1551446236725977</v>
      </c>
      <c r="AC335">
        <v>-1.0628245453436238</v>
      </c>
      <c r="AD335">
        <v>-1.3759965887224539</v>
      </c>
      <c r="AE335">
        <v>-1.4437932918378003</v>
      </c>
      <c r="AF335">
        <v>-0.61039793121810904</v>
      </c>
      <c r="AG335">
        <v>-1.0818982369716859</v>
      </c>
      <c r="AH335">
        <v>0.11827920761726576</v>
      </c>
      <c r="AI335">
        <v>1.5829580515870521</v>
      </c>
    </row>
    <row r="336" spans="1:35" hidden="1" x14ac:dyDescent="0.3">
      <c r="A336">
        <v>28</v>
      </c>
      <c r="B336">
        <v>335</v>
      </c>
      <c r="C336" s="26">
        <v>0</v>
      </c>
      <c r="D336" s="26">
        <v>270</v>
      </c>
      <c r="E336" s="26">
        <v>0</v>
      </c>
      <c r="F336">
        <v>-1.0994384078020525</v>
      </c>
      <c r="G336">
        <v>-0.6235291058531589</v>
      </c>
      <c r="H336">
        <v>-0.47590930194889358</v>
      </c>
      <c r="I336" t="s">
        <v>562</v>
      </c>
      <c r="J336" t="s">
        <v>32</v>
      </c>
      <c r="K336" t="s">
        <v>68</v>
      </c>
      <c r="L336" t="s">
        <v>45</v>
      </c>
      <c r="M336" s="27">
        <v>22.9</v>
      </c>
      <c r="N336" s="28">
        <v>1</v>
      </c>
      <c r="O336">
        <v>16.633333333333333</v>
      </c>
      <c r="P336">
        <v>6</v>
      </c>
      <c r="Q336">
        <v>0</v>
      </c>
      <c r="R336">
        <v>2</v>
      </c>
      <c r="S336">
        <v>0</v>
      </c>
      <c r="T336">
        <v>0</v>
      </c>
      <c r="U336">
        <v>1</v>
      </c>
      <c r="V336">
        <v>0.5</v>
      </c>
      <c r="W336">
        <v>6</v>
      </c>
      <c r="X336">
        <v>0</v>
      </c>
      <c r="Y336">
        <v>0</v>
      </c>
      <c r="Z336">
        <v>0</v>
      </c>
      <c r="AA336">
        <v>-1.5638513184166005</v>
      </c>
      <c r="AB336">
        <v>-1.4747590814619411</v>
      </c>
      <c r="AC336">
        <v>-1.4204948705474831</v>
      </c>
      <c r="AD336">
        <v>-1.4508704652563991</v>
      </c>
      <c r="AE336">
        <v>-2.1702240241422683</v>
      </c>
      <c r="AF336">
        <v>0.42422314961864949</v>
      </c>
      <c r="AG336">
        <v>0.17551570612054579</v>
      </c>
      <c r="AH336">
        <v>-4.0092244408324193E-2</v>
      </c>
      <c r="AI336">
        <v>1.9087911958153909</v>
      </c>
    </row>
    <row r="337" spans="1:35" hidden="1" x14ac:dyDescent="0.3">
      <c r="A337">
        <v>28</v>
      </c>
      <c r="B337">
        <v>336</v>
      </c>
      <c r="C337" s="26">
        <v>0</v>
      </c>
      <c r="D337" s="26">
        <v>291</v>
      </c>
      <c r="E337" s="26">
        <v>0</v>
      </c>
      <c r="F337">
        <v>-1.0994998609359707</v>
      </c>
      <c r="G337">
        <v>-0.73229653259282579</v>
      </c>
      <c r="H337">
        <v>-0.36720332834314495</v>
      </c>
      <c r="I337" t="s">
        <v>563</v>
      </c>
      <c r="J337" t="s">
        <v>32</v>
      </c>
      <c r="K337" t="s">
        <v>111</v>
      </c>
      <c r="L337" t="s">
        <v>274</v>
      </c>
      <c r="M337" s="27">
        <v>25.5</v>
      </c>
      <c r="N337" s="28">
        <v>9</v>
      </c>
      <c r="O337">
        <v>12.361111111111111</v>
      </c>
      <c r="P337">
        <v>4</v>
      </c>
      <c r="Q337">
        <v>0.66666666666666663</v>
      </c>
      <c r="R337">
        <v>1.4444444444444444</v>
      </c>
      <c r="S337">
        <v>0.88888888888888884</v>
      </c>
      <c r="T337">
        <v>0.44444444444444442</v>
      </c>
      <c r="U337">
        <v>0.1111111111111111</v>
      </c>
      <c r="V337">
        <v>0.3888888888888889</v>
      </c>
      <c r="W337">
        <v>4</v>
      </c>
      <c r="X337">
        <v>0.66666666666666663</v>
      </c>
      <c r="Y337">
        <v>0.33333333333333331</v>
      </c>
      <c r="Z337">
        <v>0.33333333333333331</v>
      </c>
      <c r="AA337">
        <v>-1.8870115945963457</v>
      </c>
      <c r="AB337">
        <v>-0.83553016588325402</v>
      </c>
      <c r="AC337">
        <v>-1.6192006067718492</v>
      </c>
      <c r="AD337">
        <v>-1.0515431237420245</v>
      </c>
      <c r="AE337">
        <v>-1.2016497144029779</v>
      </c>
      <c r="AF337">
        <v>-0.95527162483036188</v>
      </c>
      <c r="AG337">
        <v>-0.47712781837069057</v>
      </c>
      <c r="AH337">
        <v>-0.14629219632498164</v>
      </c>
      <c r="AI337">
        <v>1.5829580515870521</v>
      </c>
    </row>
    <row r="338" spans="1:35" hidden="1" x14ac:dyDescent="0.3">
      <c r="A338">
        <v>29</v>
      </c>
      <c r="B338">
        <v>337</v>
      </c>
      <c r="C338" s="26">
        <v>0</v>
      </c>
      <c r="D338" s="26">
        <v>718</v>
      </c>
      <c r="E338" s="26">
        <v>0</v>
      </c>
      <c r="F338">
        <v>-1.1014233907576512</v>
      </c>
      <c r="G338">
        <v>-0.63542885674627114</v>
      </c>
      <c r="H338">
        <v>-0.46599453401138002</v>
      </c>
      <c r="I338" t="s">
        <v>564</v>
      </c>
      <c r="J338" t="s">
        <v>32</v>
      </c>
      <c r="K338" t="s">
        <v>64</v>
      </c>
      <c r="L338" t="s">
        <v>274</v>
      </c>
      <c r="M338" s="27">
        <v>25.3</v>
      </c>
      <c r="N338" s="28">
        <v>9</v>
      </c>
      <c r="O338">
        <v>11.948148148148148</v>
      </c>
      <c r="P338">
        <v>5.2222222222222223</v>
      </c>
      <c r="Q338">
        <v>1.2222222222222223</v>
      </c>
      <c r="R338">
        <v>1.2222222222222223</v>
      </c>
      <c r="S338">
        <v>0.33333333333333331</v>
      </c>
      <c r="T338">
        <v>0.33333333333333331</v>
      </c>
      <c r="U338">
        <v>0</v>
      </c>
      <c r="V338">
        <v>0.6071428571428571</v>
      </c>
      <c r="W338">
        <v>3.1111111111111112</v>
      </c>
      <c r="X338">
        <v>0.66666666666666663</v>
      </c>
      <c r="Y338">
        <v>0.33333333333333331</v>
      </c>
      <c r="Z338">
        <v>0.44444444444444442</v>
      </c>
      <c r="AA338">
        <v>-1.6895247591531681</v>
      </c>
      <c r="AB338">
        <v>-0.30283940290101469</v>
      </c>
      <c r="AC338">
        <v>-1.6986829012615958</v>
      </c>
      <c r="AD338">
        <v>-1.3011227121885085</v>
      </c>
      <c r="AE338">
        <v>-1.4437932918378003</v>
      </c>
      <c r="AF338">
        <v>-1.1277084716364882</v>
      </c>
      <c r="AG338">
        <v>0.51675702107617838</v>
      </c>
      <c r="AH338">
        <v>-0.14629219632498164</v>
      </c>
      <c r="AI338">
        <v>1.4743470035109389</v>
      </c>
    </row>
    <row r="339" spans="1:35" hidden="1" x14ac:dyDescent="0.3">
      <c r="A339">
        <v>29</v>
      </c>
      <c r="B339">
        <v>338</v>
      </c>
      <c r="C339" s="26">
        <v>0</v>
      </c>
      <c r="D339" s="26">
        <v>260</v>
      </c>
      <c r="E339" s="26">
        <v>1</v>
      </c>
      <c r="F339">
        <v>-1.1019277743050369</v>
      </c>
      <c r="G339">
        <v>-0.80968971951693114</v>
      </c>
      <c r="H339">
        <v>-0.29223805478810572</v>
      </c>
      <c r="I339" t="s">
        <v>565</v>
      </c>
      <c r="J339" t="s">
        <v>32</v>
      </c>
      <c r="K339" t="s">
        <v>98</v>
      </c>
      <c r="L339" t="s">
        <v>275</v>
      </c>
      <c r="M339" s="27">
        <v>28.4</v>
      </c>
      <c r="N339" s="28">
        <v>11</v>
      </c>
      <c r="O339">
        <v>11.319696969696968</v>
      </c>
      <c r="P339">
        <v>3.1818181818181817</v>
      </c>
      <c r="Q339">
        <v>0.72727272727272729</v>
      </c>
      <c r="R339">
        <v>2.2727272727272729</v>
      </c>
      <c r="S339">
        <v>1.1818181818181819</v>
      </c>
      <c r="T339">
        <v>9.0909090909090912E-2</v>
      </c>
      <c r="U339">
        <v>0.27272727272727271</v>
      </c>
      <c r="V339">
        <v>0.26829268292682928</v>
      </c>
      <c r="W339">
        <v>3.7272727272727271</v>
      </c>
      <c r="X339">
        <v>0.83333333333333337</v>
      </c>
      <c r="Y339">
        <v>0.54545454545454541</v>
      </c>
      <c r="Z339">
        <v>0.45454545454545453</v>
      </c>
      <c r="AA339">
        <v>-2.0192135257607871</v>
      </c>
      <c r="AB339">
        <v>-0.77741844628519152</v>
      </c>
      <c r="AC339">
        <v>-1.3229484182191578</v>
      </c>
      <c r="AD339">
        <v>-0.9199466134702422</v>
      </c>
      <c r="AE339">
        <v>-1.9721065516955951</v>
      </c>
      <c r="AF339">
        <v>-0.7044543931123598</v>
      </c>
      <c r="AG339">
        <v>-1.0381863273847778</v>
      </c>
      <c r="AH339">
        <v>2.5935284080752137E-3</v>
      </c>
      <c r="AI339">
        <v>1.4644732718676559</v>
      </c>
    </row>
    <row r="340" spans="1:35" hidden="1" x14ac:dyDescent="0.3">
      <c r="A340">
        <v>29</v>
      </c>
      <c r="B340">
        <v>339</v>
      </c>
      <c r="C340" s="26">
        <v>0</v>
      </c>
      <c r="D340" s="26">
        <v>229</v>
      </c>
      <c r="E340" s="26">
        <v>1</v>
      </c>
      <c r="F340">
        <v>-1.1050566557405184</v>
      </c>
      <c r="G340">
        <v>-0.95216590008097746</v>
      </c>
      <c r="H340">
        <v>-0.15289075565954091</v>
      </c>
      <c r="I340" t="s">
        <v>566</v>
      </c>
      <c r="J340" t="s">
        <v>32</v>
      </c>
      <c r="K340" t="s">
        <v>100</v>
      </c>
      <c r="L340" t="s">
        <v>275</v>
      </c>
      <c r="M340" s="27">
        <v>26</v>
      </c>
      <c r="N340" s="28">
        <v>1</v>
      </c>
      <c r="O340">
        <v>10.083333333333334</v>
      </c>
      <c r="P340">
        <v>5</v>
      </c>
      <c r="Q340">
        <v>1</v>
      </c>
      <c r="R340">
        <v>4</v>
      </c>
      <c r="S340">
        <v>0</v>
      </c>
      <c r="T340">
        <v>0</v>
      </c>
      <c r="U340">
        <v>0</v>
      </c>
      <c r="V340">
        <v>0.2857142857142857</v>
      </c>
      <c r="W340">
        <v>7</v>
      </c>
      <c r="X340">
        <v>0</v>
      </c>
      <c r="Y340">
        <v>0</v>
      </c>
      <c r="Z340">
        <v>1</v>
      </c>
      <c r="AA340">
        <v>-1.725431456506473</v>
      </c>
      <c r="AB340">
        <v>-0.51591570809391052</v>
      </c>
      <c r="AC340">
        <v>-0.70515422013976459</v>
      </c>
      <c r="AD340">
        <v>-1.4508704652563991</v>
      </c>
      <c r="AE340">
        <v>-2.1702240241422683</v>
      </c>
      <c r="AF340">
        <v>-1.1277084716364882</v>
      </c>
      <c r="AG340">
        <v>-1.7653882736755437</v>
      </c>
      <c r="AH340">
        <v>-4.0092244408324193E-2</v>
      </c>
      <c r="AI340">
        <v>0.93129176313037398</v>
      </c>
    </row>
    <row r="341" spans="1:35" hidden="1" x14ac:dyDescent="0.3">
      <c r="A341">
        <v>29</v>
      </c>
      <c r="B341">
        <v>340</v>
      </c>
      <c r="C341" s="26">
        <v>0</v>
      </c>
      <c r="D341" s="26">
        <v>745</v>
      </c>
      <c r="E341" s="26">
        <v>0</v>
      </c>
      <c r="F341">
        <v>-1.1226622998208673</v>
      </c>
      <c r="G341">
        <v>-0.6641098031175563</v>
      </c>
      <c r="H341">
        <v>-0.458552496703311</v>
      </c>
      <c r="I341" t="s">
        <v>567</v>
      </c>
      <c r="J341" t="s">
        <v>241</v>
      </c>
      <c r="K341" t="s">
        <v>84</v>
      </c>
      <c r="L341" t="s">
        <v>275</v>
      </c>
      <c r="M341" s="27">
        <v>23.4</v>
      </c>
      <c r="N341" s="28">
        <v>1</v>
      </c>
      <c r="O341">
        <v>4.6500000000000004</v>
      </c>
      <c r="P341">
        <v>0</v>
      </c>
      <c r="Q341">
        <v>0</v>
      </c>
      <c r="R341">
        <v>3</v>
      </c>
      <c r="S341">
        <v>1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-2.5333321469558361</v>
      </c>
      <c r="AB341">
        <v>-1.4747590814619411</v>
      </c>
      <c r="AC341">
        <v>-1.0628245453436238</v>
      </c>
      <c r="AD341">
        <v>-1.0016272060527278</v>
      </c>
      <c r="AE341">
        <v>-2.1702240241422683</v>
      </c>
      <c r="AF341">
        <v>0.42422314961864949</v>
      </c>
      <c r="AG341">
        <v>-2.7143325127325285E-2</v>
      </c>
      <c r="AH341">
        <v>-4.0092244408324193E-2</v>
      </c>
      <c r="AI341">
        <v>1.9087911958153909</v>
      </c>
    </row>
    <row r="342" spans="1:35" hidden="1" x14ac:dyDescent="0.3">
      <c r="A342">
        <v>29</v>
      </c>
      <c r="B342">
        <v>341</v>
      </c>
      <c r="C342" s="26">
        <v>139.4</v>
      </c>
      <c r="D342" s="26">
        <v>205</v>
      </c>
      <c r="E342" s="26">
        <v>9</v>
      </c>
      <c r="F342">
        <v>-1.1237849401221018</v>
      </c>
      <c r="G342">
        <v>-0.97449924993461046</v>
      </c>
      <c r="H342">
        <v>-0.14928569018749138</v>
      </c>
      <c r="I342" t="s">
        <v>568</v>
      </c>
      <c r="J342" t="s">
        <v>32</v>
      </c>
      <c r="K342" t="s">
        <v>111</v>
      </c>
      <c r="L342" t="s">
        <v>274</v>
      </c>
      <c r="M342" s="27">
        <v>22</v>
      </c>
      <c r="N342" s="28">
        <v>6</v>
      </c>
      <c r="O342">
        <v>13.488888888888889</v>
      </c>
      <c r="P342">
        <v>3</v>
      </c>
      <c r="Q342">
        <v>0.33333333333333331</v>
      </c>
      <c r="R342">
        <v>1.1666666666666667</v>
      </c>
      <c r="S342">
        <v>2.1666666666666665</v>
      </c>
      <c r="T342">
        <v>0.5</v>
      </c>
      <c r="U342">
        <v>0.16666666666666666</v>
      </c>
      <c r="V342">
        <v>0.2413793103448276</v>
      </c>
      <c r="W342">
        <v>4.833333333333333</v>
      </c>
      <c r="X342">
        <v>0.5</v>
      </c>
      <c r="Y342">
        <v>0.66666666666666663</v>
      </c>
      <c r="Z342">
        <v>1.3333333333333333</v>
      </c>
      <c r="AA342">
        <v>-2.0485917326862184</v>
      </c>
      <c r="AB342">
        <v>-1.1551446236725977</v>
      </c>
      <c r="AC342">
        <v>-1.7185534748840323</v>
      </c>
      <c r="AD342">
        <v>-0.47751007031511145</v>
      </c>
      <c r="AE342">
        <v>-1.0805779256855663</v>
      </c>
      <c r="AF342">
        <v>-0.86905320142729869</v>
      </c>
      <c r="AG342">
        <v>-1.5094572874588188</v>
      </c>
      <c r="AH342">
        <v>-0.51706355218388633</v>
      </c>
      <c r="AI342">
        <v>0.60545861890203512</v>
      </c>
    </row>
    <row r="343" spans="1:35" hidden="1" x14ac:dyDescent="0.3">
      <c r="A343">
        <v>29</v>
      </c>
      <c r="B343">
        <v>342</v>
      </c>
      <c r="C343" s="26">
        <v>0</v>
      </c>
      <c r="D343" s="26">
        <v>315</v>
      </c>
      <c r="E343" s="26">
        <v>0</v>
      </c>
      <c r="F343">
        <v>-1.1287225036410047</v>
      </c>
      <c r="G343">
        <v>-0.72700022066348158</v>
      </c>
      <c r="H343">
        <v>-0.4017222829775231</v>
      </c>
      <c r="I343" t="s">
        <v>569</v>
      </c>
      <c r="J343" t="s">
        <v>32</v>
      </c>
      <c r="K343" t="s">
        <v>56</v>
      </c>
      <c r="L343" t="s">
        <v>45</v>
      </c>
      <c r="M343" s="27">
        <v>22.7</v>
      </c>
      <c r="N343" s="28">
        <v>13</v>
      </c>
      <c r="O343">
        <v>13.685897435897438</v>
      </c>
      <c r="P343">
        <v>3.5384615384615383</v>
      </c>
      <c r="Q343">
        <v>0.30769230769230771</v>
      </c>
      <c r="R343">
        <v>2.0769230769230771</v>
      </c>
      <c r="S343">
        <v>0.38461538461538464</v>
      </c>
      <c r="T343">
        <v>0.30769230769230771</v>
      </c>
      <c r="U343">
        <v>0.84615384615384615</v>
      </c>
      <c r="V343">
        <v>0.5</v>
      </c>
      <c r="W343">
        <v>2.3076923076923075</v>
      </c>
      <c r="X343">
        <v>0.6</v>
      </c>
      <c r="Y343">
        <v>1.5384615384615385</v>
      </c>
      <c r="Z343">
        <v>0.61538461538461542</v>
      </c>
      <c r="AA343">
        <v>-1.9615870429455176</v>
      </c>
      <c r="AB343">
        <v>-1.1797303511948547</v>
      </c>
      <c r="AC343">
        <v>-1.3929817686087247</v>
      </c>
      <c r="AD343">
        <v>-1.2780845963319101</v>
      </c>
      <c r="AE343">
        <v>-1.499672578938144</v>
      </c>
      <c r="AF343">
        <v>0.18546443865632056</v>
      </c>
      <c r="AG343">
        <v>5.0802456121855889E-2</v>
      </c>
      <c r="AH343">
        <v>-0.77446562612420233</v>
      </c>
      <c r="AI343">
        <v>1.3072530833938421</v>
      </c>
    </row>
    <row r="344" spans="1:35" hidden="1" x14ac:dyDescent="0.3">
      <c r="A344">
        <v>29</v>
      </c>
      <c r="B344">
        <v>343</v>
      </c>
      <c r="C344" s="26">
        <v>0</v>
      </c>
      <c r="D344" s="26">
        <v>286</v>
      </c>
      <c r="E344" s="26">
        <v>0</v>
      </c>
      <c r="F344">
        <v>-1.1295226444148827</v>
      </c>
      <c r="G344">
        <v>-0.86377794678857722</v>
      </c>
      <c r="H344">
        <v>-0.26574469762630548</v>
      </c>
      <c r="I344" t="s">
        <v>570</v>
      </c>
      <c r="J344" t="s">
        <v>32</v>
      </c>
      <c r="K344" t="s">
        <v>111</v>
      </c>
      <c r="L344" t="s">
        <v>274</v>
      </c>
      <c r="M344" s="27">
        <v>32</v>
      </c>
      <c r="N344" s="28">
        <v>10</v>
      </c>
      <c r="O344">
        <v>13.743333333333334</v>
      </c>
      <c r="P344">
        <v>3.9</v>
      </c>
      <c r="Q344">
        <v>1.1000000000000001</v>
      </c>
      <c r="R344">
        <v>1.5</v>
      </c>
      <c r="S344">
        <v>0.9</v>
      </c>
      <c r="T344">
        <v>0.2</v>
      </c>
      <c r="U344">
        <v>0.1</v>
      </c>
      <c r="V344">
        <v>0.31111111111111112</v>
      </c>
      <c r="W344">
        <v>4.5</v>
      </c>
      <c r="X344">
        <v>0</v>
      </c>
      <c r="Y344">
        <v>0.1</v>
      </c>
      <c r="Z344">
        <v>0.8</v>
      </c>
      <c r="AA344">
        <v>-1.9031696084053329</v>
      </c>
      <c r="AB344">
        <v>-0.42003137075710734</v>
      </c>
      <c r="AC344">
        <v>-1.5993300331494127</v>
      </c>
      <c r="AD344">
        <v>-1.0465515319730949</v>
      </c>
      <c r="AE344">
        <v>-1.7343655847595874</v>
      </c>
      <c r="AF344">
        <v>-0.97251530951097453</v>
      </c>
      <c r="AG344">
        <v>-0.99413465986039373</v>
      </c>
      <c r="AH344">
        <v>-0.23069507234866987</v>
      </c>
      <c r="AI344">
        <v>1.1267916496673773</v>
      </c>
    </row>
    <row r="345" spans="1:35" hidden="1" x14ac:dyDescent="0.3">
      <c r="A345">
        <v>29</v>
      </c>
      <c r="B345">
        <v>344</v>
      </c>
      <c r="C345" s="26">
        <v>0</v>
      </c>
      <c r="D345" s="26">
        <v>293</v>
      </c>
      <c r="E345" s="26">
        <v>0</v>
      </c>
      <c r="F345">
        <v>-1.1323767524121706</v>
      </c>
      <c r="G345">
        <v>-0.70739908570887822</v>
      </c>
      <c r="H345">
        <v>-0.4249776667032924</v>
      </c>
      <c r="I345" t="s">
        <v>571</v>
      </c>
      <c r="J345" t="s">
        <v>32</v>
      </c>
      <c r="K345" t="s">
        <v>39</v>
      </c>
      <c r="L345" t="s">
        <v>275</v>
      </c>
      <c r="M345" s="27">
        <v>24.6</v>
      </c>
      <c r="N345" s="28">
        <v>11</v>
      </c>
      <c r="O345">
        <v>12.654545454545456</v>
      </c>
      <c r="P345">
        <v>6</v>
      </c>
      <c r="Q345">
        <v>0.90909090909090906</v>
      </c>
      <c r="R345">
        <v>2.3636363636363638</v>
      </c>
      <c r="S345">
        <v>0.27272727272727271</v>
      </c>
      <c r="T345">
        <v>9.0909090909090912E-2</v>
      </c>
      <c r="U345">
        <v>0</v>
      </c>
      <c r="V345">
        <v>0.48</v>
      </c>
      <c r="W345">
        <v>4.5454545454545459</v>
      </c>
      <c r="X345">
        <v>0.8</v>
      </c>
      <c r="Y345">
        <v>0.90909090909090906</v>
      </c>
      <c r="Z345">
        <v>0.36363636363636365</v>
      </c>
      <c r="AA345">
        <v>-1.5638513184166005</v>
      </c>
      <c r="AB345">
        <v>-0.60308328749100415</v>
      </c>
      <c r="AC345">
        <v>-1.290432934109716</v>
      </c>
      <c r="AD345">
        <v>-1.3283495763826705</v>
      </c>
      <c r="AE345">
        <v>-1.9721065516955951</v>
      </c>
      <c r="AF345">
        <v>-1.1277084716364882</v>
      </c>
      <c r="AG345">
        <v>6.708638848087649E-3</v>
      </c>
      <c r="AH345">
        <v>-4.1105127153119911E-2</v>
      </c>
      <c r="AI345">
        <v>1.553336856657203</v>
      </c>
    </row>
    <row r="346" spans="1:35" hidden="1" x14ac:dyDescent="0.3">
      <c r="A346">
        <v>29</v>
      </c>
      <c r="B346">
        <v>345</v>
      </c>
      <c r="C346" s="26">
        <v>0</v>
      </c>
      <c r="D346" s="26">
        <v>295</v>
      </c>
      <c r="E346" s="26">
        <v>1</v>
      </c>
      <c r="F346">
        <v>-1.1323910155902586</v>
      </c>
      <c r="G346">
        <v>-0.73113087707133317</v>
      </c>
      <c r="H346">
        <v>-0.40126013851892539</v>
      </c>
      <c r="I346" t="s">
        <v>572</v>
      </c>
      <c r="J346" t="s">
        <v>32</v>
      </c>
      <c r="K346" t="s">
        <v>124</v>
      </c>
      <c r="L346" t="s">
        <v>274</v>
      </c>
      <c r="M346" s="27">
        <v>26.5</v>
      </c>
      <c r="N346" s="28">
        <v>8</v>
      </c>
      <c r="O346">
        <v>10.922916666666666</v>
      </c>
      <c r="P346">
        <v>4.625</v>
      </c>
      <c r="Q346">
        <v>0.5</v>
      </c>
      <c r="R346">
        <v>1</v>
      </c>
      <c r="S346">
        <v>1.125</v>
      </c>
      <c r="T346">
        <v>0.25</v>
      </c>
      <c r="U346">
        <v>0.125</v>
      </c>
      <c r="V346">
        <v>0.4642857142857143</v>
      </c>
      <c r="W346">
        <v>3.5</v>
      </c>
      <c r="X346">
        <v>0.875</v>
      </c>
      <c r="Y346">
        <v>1</v>
      </c>
      <c r="Z346">
        <v>0.5</v>
      </c>
      <c r="AA346">
        <v>-1.7860240082901753</v>
      </c>
      <c r="AB346">
        <v>-0.99533739477792582</v>
      </c>
      <c r="AC346">
        <v>-1.7781651957513422</v>
      </c>
      <c r="AD346">
        <v>-0.94547179865226882</v>
      </c>
      <c r="AE346">
        <v>-1.6254009749139173</v>
      </c>
      <c r="AF346">
        <v>-0.93371701897959603</v>
      </c>
      <c r="AG346">
        <v>-7.348226398307274E-2</v>
      </c>
      <c r="AH346">
        <v>0.13737928223341739</v>
      </c>
      <c r="AI346">
        <v>1.4200414794728824</v>
      </c>
    </row>
    <row r="347" spans="1:35" hidden="1" x14ac:dyDescent="0.3">
      <c r="A347">
        <v>29</v>
      </c>
      <c r="B347">
        <v>346</v>
      </c>
      <c r="C347" s="26">
        <v>0</v>
      </c>
      <c r="D347" s="26">
        <v>348</v>
      </c>
      <c r="E347" s="26">
        <v>2</v>
      </c>
      <c r="F347">
        <v>-1.1332246787970244</v>
      </c>
      <c r="G347">
        <v>-0.64948023512169872</v>
      </c>
      <c r="H347">
        <v>-0.48374444367532565</v>
      </c>
      <c r="I347" t="s">
        <v>573</v>
      </c>
      <c r="J347" t="s">
        <v>32</v>
      </c>
      <c r="K347" t="s">
        <v>33</v>
      </c>
      <c r="L347" t="s">
        <v>45</v>
      </c>
      <c r="M347" s="27">
        <v>37.1</v>
      </c>
      <c r="N347" s="28">
        <v>12</v>
      </c>
      <c r="O347">
        <v>9.9291666666666671</v>
      </c>
      <c r="P347">
        <v>1.9166666666666667</v>
      </c>
      <c r="Q347">
        <v>0</v>
      </c>
      <c r="R347">
        <v>3.25</v>
      </c>
      <c r="S347">
        <v>0.5</v>
      </c>
      <c r="T347">
        <v>0.33333333333333331</v>
      </c>
      <c r="U347">
        <v>0.5</v>
      </c>
      <c r="V347">
        <v>0.7142857142857143</v>
      </c>
      <c r="W347">
        <v>1.1666666666666667</v>
      </c>
      <c r="X347">
        <v>0.6</v>
      </c>
      <c r="Y347">
        <v>0.41666666666666669</v>
      </c>
      <c r="Z347">
        <v>0.16666666666666666</v>
      </c>
      <c r="AA347">
        <v>-2.2236368822835804</v>
      </c>
      <c r="AB347">
        <v>-1.4747590814619411</v>
      </c>
      <c r="AC347">
        <v>-0.97340696404265903</v>
      </c>
      <c r="AD347">
        <v>-1.2262488356545633</v>
      </c>
      <c r="AE347">
        <v>-1.4437932918378003</v>
      </c>
      <c r="AF347">
        <v>-0.35174266100891938</v>
      </c>
      <c r="AG347">
        <v>0.34137601178266103</v>
      </c>
      <c r="AH347">
        <v>-0.23898503528970785</v>
      </c>
      <c r="AI347">
        <v>1.7458746237012213</v>
      </c>
    </row>
    <row r="348" spans="1:35" hidden="1" x14ac:dyDescent="0.3">
      <c r="A348">
        <v>29</v>
      </c>
      <c r="B348">
        <v>347</v>
      </c>
      <c r="C348" s="26">
        <v>0</v>
      </c>
      <c r="D348" s="26">
        <v>657</v>
      </c>
      <c r="E348" s="26">
        <v>0</v>
      </c>
      <c r="F348">
        <v>-1.13456798813521</v>
      </c>
      <c r="G348">
        <v>-0.89589583711102305</v>
      </c>
      <c r="H348">
        <v>-0.23867215102418693</v>
      </c>
      <c r="I348" t="s">
        <v>574</v>
      </c>
      <c r="J348" t="s">
        <v>241</v>
      </c>
      <c r="K348" t="s">
        <v>44</v>
      </c>
      <c r="L348" t="s">
        <v>274</v>
      </c>
      <c r="M348" s="27">
        <v>23.6</v>
      </c>
      <c r="N348" s="28">
        <v>4</v>
      </c>
      <c r="O348">
        <v>14.308333333333334</v>
      </c>
      <c r="P348">
        <v>2.75</v>
      </c>
      <c r="Q348">
        <v>0.25</v>
      </c>
      <c r="R348">
        <v>1.75</v>
      </c>
      <c r="S348">
        <v>2</v>
      </c>
      <c r="T348">
        <v>0.25</v>
      </c>
      <c r="U348">
        <v>0</v>
      </c>
      <c r="V348">
        <v>0.26666666666666666</v>
      </c>
      <c r="W348">
        <v>3.75</v>
      </c>
      <c r="X348">
        <v>1</v>
      </c>
      <c r="Y348">
        <v>0.5</v>
      </c>
      <c r="Z348">
        <v>1</v>
      </c>
      <c r="AA348">
        <v>-2.0889867672086861</v>
      </c>
      <c r="AB348">
        <v>-1.2350482381199335</v>
      </c>
      <c r="AC348">
        <v>-1.5099124518484479</v>
      </c>
      <c r="AD348">
        <v>-0.55238394684905656</v>
      </c>
      <c r="AE348">
        <v>-1.6254009749139173</v>
      </c>
      <c r="AF348">
        <v>-1.1277084716364882</v>
      </c>
      <c r="AG348">
        <v>-1.0523783801831121</v>
      </c>
      <c r="AH348">
        <v>0.19746493363006073</v>
      </c>
      <c r="AI348">
        <v>0.93129176313037398</v>
      </c>
    </row>
    <row r="349" spans="1:35" hidden="1" x14ac:dyDescent="0.3">
      <c r="A349">
        <v>29</v>
      </c>
      <c r="B349">
        <v>348</v>
      </c>
      <c r="C349" s="26">
        <v>0</v>
      </c>
      <c r="D349" s="26">
        <v>327</v>
      </c>
      <c r="E349" s="26">
        <v>0</v>
      </c>
      <c r="F349">
        <v>-1.1501575376629065</v>
      </c>
      <c r="G349">
        <v>-0.73040163330964114</v>
      </c>
      <c r="H349">
        <v>-0.41975590435326537</v>
      </c>
      <c r="I349" t="s">
        <v>575</v>
      </c>
      <c r="J349" t="s">
        <v>32</v>
      </c>
      <c r="K349" t="s">
        <v>48</v>
      </c>
      <c r="L349" t="s">
        <v>274</v>
      </c>
      <c r="M349" s="27">
        <v>26.8</v>
      </c>
      <c r="N349" s="28">
        <v>8</v>
      </c>
      <c r="O349">
        <v>11.206250000000001</v>
      </c>
      <c r="P349">
        <v>2.25</v>
      </c>
      <c r="Q349">
        <v>0.125</v>
      </c>
      <c r="R349">
        <v>2.625</v>
      </c>
      <c r="S349">
        <v>0.375</v>
      </c>
      <c r="T349">
        <v>0.25</v>
      </c>
      <c r="U349">
        <v>0.75</v>
      </c>
      <c r="V349">
        <v>0.6</v>
      </c>
      <c r="W349">
        <v>1.25</v>
      </c>
      <c r="X349">
        <v>0.625</v>
      </c>
      <c r="Y349">
        <v>1</v>
      </c>
      <c r="Z349">
        <v>0.625</v>
      </c>
      <c r="AA349">
        <v>-2.1697768362536225</v>
      </c>
      <c r="AB349">
        <v>-1.3549036597909374</v>
      </c>
      <c r="AC349">
        <v>-1.196950917295071</v>
      </c>
      <c r="AD349">
        <v>-1.2824042430550222</v>
      </c>
      <c r="AE349">
        <v>-1.6254009749139173</v>
      </c>
      <c r="AF349">
        <v>3.6240244304865041E-2</v>
      </c>
      <c r="AG349">
        <v>0.17963401346632016</v>
      </c>
      <c r="AH349">
        <v>-0.45790637663663919</v>
      </c>
      <c r="AI349">
        <v>1.2978540503872553</v>
      </c>
    </row>
    <row r="350" spans="1:35" hidden="1" x14ac:dyDescent="0.3">
      <c r="A350">
        <v>30</v>
      </c>
      <c r="B350">
        <v>349</v>
      </c>
      <c r="C350" s="26">
        <v>0</v>
      </c>
      <c r="D350" s="26">
        <v>446</v>
      </c>
      <c r="E350" s="26">
        <v>0</v>
      </c>
      <c r="F350">
        <v>-1.151943958277867</v>
      </c>
      <c r="G350">
        <v>-0.84305409866243275</v>
      </c>
      <c r="H350">
        <v>-0.30888985961543425</v>
      </c>
      <c r="I350" t="s">
        <v>576</v>
      </c>
      <c r="J350" t="s">
        <v>32</v>
      </c>
      <c r="K350" t="s">
        <v>56</v>
      </c>
      <c r="L350" t="s">
        <v>275</v>
      </c>
      <c r="M350" s="27">
        <v>22.4</v>
      </c>
      <c r="N350" s="28">
        <v>8</v>
      </c>
      <c r="O350">
        <v>13.135416666666666</v>
      </c>
      <c r="P350">
        <v>3.875</v>
      </c>
      <c r="Q350">
        <v>1.125</v>
      </c>
      <c r="R350">
        <v>1.125</v>
      </c>
      <c r="S350">
        <v>1</v>
      </c>
      <c r="T350">
        <v>0</v>
      </c>
      <c r="U350">
        <v>0.125</v>
      </c>
      <c r="V350">
        <v>0.4</v>
      </c>
      <c r="W350">
        <v>3.125</v>
      </c>
      <c r="X350">
        <v>1</v>
      </c>
      <c r="Y350">
        <v>0.25</v>
      </c>
      <c r="Z350">
        <v>1.125</v>
      </c>
      <c r="AA350">
        <v>-1.9072091118575798</v>
      </c>
      <c r="AB350">
        <v>-0.39606028642290664</v>
      </c>
      <c r="AC350">
        <v>-1.7334564051008599</v>
      </c>
      <c r="AD350">
        <v>-1.0016272060527278</v>
      </c>
      <c r="AE350">
        <v>-2.1702240241422683</v>
      </c>
      <c r="AF350">
        <v>-0.93371701897959603</v>
      </c>
      <c r="AG350">
        <v>-0.33298351406157312</v>
      </c>
      <c r="AH350">
        <v>7.8686344610868278E-2</v>
      </c>
      <c r="AI350">
        <v>0.80910433404474691</v>
      </c>
    </row>
    <row r="351" spans="1:35" hidden="1" x14ac:dyDescent="0.3">
      <c r="A351">
        <v>30</v>
      </c>
      <c r="B351">
        <v>350</v>
      </c>
      <c r="C351" s="26">
        <v>138.19999999999999</v>
      </c>
      <c r="D351" s="26">
        <v>285</v>
      </c>
      <c r="E351" s="26">
        <v>1</v>
      </c>
      <c r="F351">
        <v>-1.1540678046059827</v>
      </c>
      <c r="G351">
        <v>-0.79716937661736209</v>
      </c>
      <c r="H351">
        <v>-0.35689842798862059</v>
      </c>
      <c r="I351" t="s">
        <v>577</v>
      </c>
      <c r="J351" t="s">
        <v>578</v>
      </c>
      <c r="K351" t="s">
        <v>84</v>
      </c>
      <c r="L351" t="s">
        <v>45</v>
      </c>
      <c r="M351" s="27">
        <v>30.5</v>
      </c>
      <c r="N351" s="28">
        <v>6</v>
      </c>
      <c r="O351">
        <v>12.116666666666667</v>
      </c>
      <c r="P351">
        <v>1.6666666666666667</v>
      </c>
      <c r="Q351">
        <v>0</v>
      </c>
      <c r="R351">
        <v>5.166666666666667</v>
      </c>
      <c r="S351">
        <v>0.16666666666666666</v>
      </c>
      <c r="T351">
        <v>0.16666666666666666</v>
      </c>
      <c r="U351">
        <v>0.5</v>
      </c>
      <c r="V351">
        <v>0.4</v>
      </c>
      <c r="W351">
        <v>1.6666666666666667</v>
      </c>
      <c r="X351">
        <v>0.5</v>
      </c>
      <c r="Y351">
        <v>0.66666666666666663</v>
      </c>
      <c r="Z351">
        <v>0.83333333333333337</v>
      </c>
      <c r="AA351">
        <v>-2.2640319168060485</v>
      </c>
      <c r="AB351">
        <v>-1.4747590814619411</v>
      </c>
      <c r="AC351">
        <v>-0.28787217406859544</v>
      </c>
      <c r="AD351">
        <v>-1.3759965887224539</v>
      </c>
      <c r="AE351">
        <v>-1.8070086579900344</v>
      </c>
      <c r="AF351">
        <v>-0.35174266100891938</v>
      </c>
      <c r="AG351">
        <v>-0.19025809255892426</v>
      </c>
      <c r="AH351">
        <v>-0.51706355218388633</v>
      </c>
      <c r="AI351">
        <v>1.0942083352445435</v>
      </c>
    </row>
    <row r="352" spans="1:35" hidden="1" x14ac:dyDescent="0.3">
      <c r="A352">
        <v>30</v>
      </c>
      <c r="B352">
        <v>351</v>
      </c>
      <c r="C352" s="26">
        <v>0</v>
      </c>
      <c r="D352" s="26">
        <v>0</v>
      </c>
      <c r="E352" s="26">
        <v>0</v>
      </c>
      <c r="F352">
        <v>-1.1561524164839267</v>
      </c>
      <c r="G352">
        <v>-1.000979035769173</v>
      </c>
      <c r="H352">
        <v>-0.15517338071475373</v>
      </c>
      <c r="I352" t="s">
        <v>579</v>
      </c>
      <c r="J352" t="s">
        <v>32</v>
      </c>
      <c r="K352" t="s">
        <v>48</v>
      </c>
      <c r="L352" t="s">
        <v>274</v>
      </c>
      <c r="M352" s="27">
        <v>29.4</v>
      </c>
      <c r="N352" s="28">
        <v>1</v>
      </c>
      <c r="O352">
        <v>11.516666666666667</v>
      </c>
      <c r="P352">
        <v>5</v>
      </c>
      <c r="Q352">
        <v>1</v>
      </c>
      <c r="R352">
        <v>3</v>
      </c>
      <c r="S352">
        <v>0</v>
      </c>
      <c r="T352">
        <v>0</v>
      </c>
      <c r="U352">
        <v>0</v>
      </c>
      <c r="V352">
        <v>0.5</v>
      </c>
      <c r="W352">
        <v>4</v>
      </c>
      <c r="X352">
        <v>0</v>
      </c>
      <c r="Y352">
        <v>0</v>
      </c>
      <c r="Z352">
        <v>3</v>
      </c>
      <c r="AA352">
        <v>-1.725431456506473</v>
      </c>
      <c r="AB352">
        <v>-0.51591570809391052</v>
      </c>
      <c r="AC352">
        <v>-1.0628245453436238</v>
      </c>
      <c r="AD352">
        <v>-1.4508704652563991</v>
      </c>
      <c r="AE352">
        <v>-2.1702240241422683</v>
      </c>
      <c r="AF352">
        <v>-1.1277084716364882</v>
      </c>
      <c r="AG352">
        <v>0.10796269570458877</v>
      </c>
      <c r="AH352">
        <v>-4.0092244408324193E-2</v>
      </c>
      <c r="AI352">
        <v>-1.0237071022396598</v>
      </c>
    </row>
    <row r="353" spans="1:35" hidden="1" x14ac:dyDescent="0.3">
      <c r="A353">
        <v>30</v>
      </c>
      <c r="B353">
        <v>352</v>
      </c>
      <c r="C353" s="26">
        <v>0</v>
      </c>
      <c r="D353" s="26">
        <v>314</v>
      </c>
      <c r="E353" s="26">
        <v>0</v>
      </c>
      <c r="F353">
        <v>-1.1652100618972445</v>
      </c>
      <c r="G353">
        <v>-0.74401535396773943</v>
      </c>
      <c r="H353">
        <v>-0.42119470792950509</v>
      </c>
      <c r="I353" t="s">
        <v>580</v>
      </c>
      <c r="J353" t="s">
        <v>32</v>
      </c>
      <c r="K353" t="s">
        <v>90</v>
      </c>
      <c r="L353" t="s">
        <v>275</v>
      </c>
      <c r="M353" s="27">
        <v>24.1</v>
      </c>
      <c r="N353" s="28">
        <v>5</v>
      </c>
      <c r="O353">
        <v>13.469999999999999</v>
      </c>
      <c r="P353">
        <v>4</v>
      </c>
      <c r="Q353">
        <v>1</v>
      </c>
      <c r="R353">
        <v>2.4</v>
      </c>
      <c r="S353">
        <v>0.8</v>
      </c>
      <c r="T353">
        <v>0</v>
      </c>
      <c r="U353">
        <v>0.4</v>
      </c>
      <c r="V353">
        <v>0.46666666666666667</v>
      </c>
      <c r="W353">
        <v>3</v>
      </c>
      <c r="X353">
        <v>0.33333333333333331</v>
      </c>
      <c r="Y353">
        <v>0.6</v>
      </c>
      <c r="Z353">
        <v>0.4</v>
      </c>
      <c r="AA353">
        <v>-1.8870115945963457</v>
      </c>
      <c r="AB353">
        <v>-0.51591570809391052</v>
      </c>
      <c r="AC353">
        <v>-1.2774267404659394</v>
      </c>
      <c r="AD353">
        <v>-1.091475857893462</v>
      </c>
      <c r="AE353">
        <v>-2.1702240241422683</v>
      </c>
      <c r="AF353">
        <v>-0.50693582313443308</v>
      </c>
      <c r="AG353">
        <v>-5.7459175170327802E-2</v>
      </c>
      <c r="AH353">
        <v>-0.70748068495435279</v>
      </c>
      <c r="AI353">
        <v>1.517791422741384</v>
      </c>
    </row>
    <row r="354" spans="1:35" hidden="1" x14ac:dyDescent="0.3">
      <c r="A354">
        <v>30</v>
      </c>
      <c r="B354">
        <v>353</v>
      </c>
      <c r="C354" s="26">
        <v>0</v>
      </c>
      <c r="D354" s="26">
        <v>225</v>
      </c>
      <c r="E354" s="26">
        <v>1</v>
      </c>
      <c r="F354">
        <v>-1.1692251306172918</v>
      </c>
      <c r="G354">
        <v>-0.89472470439162477</v>
      </c>
      <c r="H354">
        <v>-0.27450042622566706</v>
      </c>
      <c r="I354" t="s">
        <v>581</v>
      </c>
      <c r="J354" t="s">
        <v>32</v>
      </c>
      <c r="K354" t="s">
        <v>44</v>
      </c>
      <c r="L354" t="s">
        <v>275</v>
      </c>
      <c r="M354" s="27">
        <v>24.9</v>
      </c>
      <c r="N354" s="28">
        <v>6</v>
      </c>
      <c r="O354">
        <v>8.3527777777777779</v>
      </c>
      <c r="P354">
        <v>4</v>
      </c>
      <c r="Q354">
        <v>0</v>
      </c>
      <c r="R354">
        <v>3.6666666666666665</v>
      </c>
      <c r="S354">
        <v>0.83333333333333337</v>
      </c>
      <c r="T354">
        <v>0</v>
      </c>
      <c r="U354">
        <v>0.16666666666666666</v>
      </c>
      <c r="V354">
        <v>0.52941176470588236</v>
      </c>
      <c r="W354">
        <v>2.8333333333333335</v>
      </c>
      <c r="X354">
        <v>0.8571428571428571</v>
      </c>
      <c r="Y354">
        <v>1.1666666666666667</v>
      </c>
      <c r="Z354">
        <v>2</v>
      </c>
      <c r="AA354">
        <v>-1.8870115945963457</v>
      </c>
      <c r="AB354">
        <v>-1.4747590814619411</v>
      </c>
      <c r="AC354">
        <v>-0.82437766187438444</v>
      </c>
      <c r="AD354">
        <v>-1.076501082586673</v>
      </c>
      <c r="AE354">
        <v>-2.1702240241422683</v>
      </c>
      <c r="AF354">
        <v>-0.86905320142729869</v>
      </c>
      <c r="AG354">
        <v>0.17826124435106211</v>
      </c>
      <c r="AH354">
        <v>0.11735073176786949</v>
      </c>
      <c r="AI354">
        <v>-4.6207669554642838E-2</v>
      </c>
    </row>
    <row r="355" spans="1:35" hidden="1" x14ac:dyDescent="0.3">
      <c r="A355">
        <v>30</v>
      </c>
      <c r="B355">
        <v>354</v>
      </c>
      <c r="C355" s="26">
        <v>0</v>
      </c>
      <c r="D355" s="26">
        <v>254</v>
      </c>
      <c r="E355" s="26">
        <v>1</v>
      </c>
      <c r="F355">
        <v>-1.1716327277713172</v>
      </c>
      <c r="G355">
        <v>-0.75653647033664517</v>
      </c>
      <c r="H355">
        <v>-0.41509625743467204</v>
      </c>
      <c r="I355" t="s">
        <v>582</v>
      </c>
      <c r="J355" t="s">
        <v>32</v>
      </c>
      <c r="K355" t="s">
        <v>118</v>
      </c>
      <c r="L355" t="s">
        <v>275</v>
      </c>
      <c r="M355" s="27">
        <v>33.299999999999997</v>
      </c>
      <c r="N355" s="28">
        <v>4</v>
      </c>
      <c r="O355">
        <v>9.7208333333333332</v>
      </c>
      <c r="P355">
        <v>3</v>
      </c>
      <c r="Q355">
        <v>0.5</v>
      </c>
      <c r="R355">
        <v>2.25</v>
      </c>
      <c r="S355">
        <v>0.75</v>
      </c>
      <c r="T355">
        <v>0</v>
      </c>
      <c r="U355">
        <v>0.25</v>
      </c>
      <c r="V355">
        <v>0.4</v>
      </c>
      <c r="W355">
        <v>2.5</v>
      </c>
      <c r="X355">
        <v>1</v>
      </c>
      <c r="Y355">
        <v>0.5</v>
      </c>
      <c r="Z355">
        <v>0.25</v>
      </c>
      <c r="AA355">
        <v>-2.0485917326862184</v>
      </c>
      <c r="AB355">
        <v>-0.99533739477792582</v>
      </c>
      <c r="AC355">
        <v>-1.3310772892465181</v>
      </c>
      <c r="AD355">
        <v>-1.1139380208536456</v>
      </c>
      <c r="AE355">
        <v>-2.1702240241422683</v>
      </c>
      <c r="AF355">
        <v>-0.73972556632270381</v>
      </c>
      <c r="AG355">
        <v>-0.27181547627472358</v>
      </c>
      <c r="AH355">
        <v>0.19746493363006073</v>
      </c>
      <c r="AI355">
        <v>1.6644163376441365</v>
      </c>
    </row>
    <row r="356" spans="1:35" hidden="1" x14ac:dyDescent="0.3">
      <c r="A356">
        <v>30</v>
      </c>
      <c r="B356">
        <v>355</v>
      </c>
      <c r="C356" s="26">
        <v>0</v>
      </c>
      <c r="D356" s="26">
        <v>191</v>
      </c>
      <c r="E356" s="26">
        <v>1</v>
      </c>
      <c r="F356">
        <v>-1.1722065653501488</v>
      </c>
      <c r="G356">
        <v>-0.7701349647589012</v>
      </c>
      <c r="H356">
        <v>-0.40207160059124758</v>
      </c>
      <c r="I356" t="s">
        <v>583</v>
      </c>
      <c r="J356" t="s">
        <v>32</v>
      </c>
      <c r="K356" t="s">
        <v>52</v>
      </c>
      <c r="L356" t="s">
        <v>45</v>
      </c>
      <c r="M356" s="27">
        <v>21.3</v>
      </c>
      <c r="N356" s="28">
        <v>13</v>
      </c>
      <c r="O356">
        <v>12.139743589743587</v>
      </c>
      <c r="P356">
        <v>4.5384615384615383</v>
      </c>
      <c r="Q356">
        <v>0.15384615384615385</v>
      </c>
      <c r="R356">
        <v>2.7692307692307692</v>
      </c>
      <c r="S356">
        <v>0.84615384615384615</v>
      </c>
      <c r="T356">
        <v>0.23076923076923078</v>
      </c>
      <c r="U356">
        <v>0.38461538461538464</v>
      </c>
      <c r="V356">
        <v>0.55555555555555558</v>
      </c>
      <c r="W356">
        <v>3.4615384615384617</v>
      </c>
      <c r="X356">
        <v>0.53846153846153844</v>
      </c>
      <c r="Y356">
        <v>1</v>
      </c>
      <c r="Z356">
        <v>1</v>
      </c>
      <c r="AA356">
        <v>-1.8000069048556451</v>
      </c>
      <c r="AB356">
        <v>-1.3272447163283978</v>
      </c>
      <c r="AC356">
        <v>-1.1453638511598991</v>
      </c>
      <c r="AD356">
        <v>-1.0707415536225233</v>
      </c>
      <c r="AE356">
        <v>-1.6673104402391752</v>
      </c>
      <c r="AF356">
        <v>-0.53081169423066599</v>
      </c>
      <c r="AG356">
        <v>0.34293951149055785</v>
      </c>
      <c r="AH356">
        <v>-0.66396679701473582</v>
      </c>
      <c r="AI356">
        <v>0.93129176313037398</v>
      </c>
    </row>
    <row r="357" spans="1:35" hidden="1" x14ac:dyDescent="0.3">
      <c r="A357">
        <v>30</v>
      </c>
      <c r="B357">
        <v>356</v>
      </c>
      <c r="C357" s="26">
        <v>0</v>
      </c>
      <c r="D357" s="26">
        <v>249</v>
      </c>
      <c r="E357" s="26">
        <v>1</v>
      </c>
      <c r="F357">
        <v>-1.1763320506448824</v>
      </c>
      <c r="G357">
        <v>-0.84507128843373813</v>
      </c>
      <c r="H357">
        <v>-0.33126076221114431</v>
      </c>
      <c r="I357" t="s">
        <v>584</v>
      </c>
      <c r="J357" t="s">
        <v>32</v>
      </c>
      <c r="K357" t="s">
        <v>74</v>
      </c>
      <c r="L357" t="s">
        <v>45</v>
      </c>
      <c r="M357" s="27">
        <v>31.6</v>
      </c>
      <c r="N357" s="28">
        <v>12</v>
      </c>
      <c r="O357">
        <v>14.412500000000001</v>
      </c>
      <c r="P357">
        <v>4.25</v>
      </c>
      <c r="Q357">
        <v>0.33333333333333331</v>
      </c>
      <c r="R357">
        <v>2.4166666666666665</v>
      </c>
      <c r="S357">
        <v>0.58333333333333337</v>
      </c>
      <c r="T357">
        <v>0.25</v>
      </c>
      <c r="U357">
        <v>0.5</v>
      </c>
      <c r="V357">
        <v>0.4375</v>
      </c>
      <c r="W357">
        <v>4</v>
      </c>
      <c r="X357">
        <v>0.45454545454545453</v>
      </c>
      <c r="Y357">
        <v>0.91666666666666663</v>
      </c>
      <c r="Z357">
        <v>1.0833333333333333</v>
      </c>
      <c r="AA357">
        <v>-1.8466165600738775</v>
      </c>
      <c r="AB357">
        <v>-1.1551446236725977</v>
      </c>
      <c r="AC357">
        <v>-1.2714655683792084</v>
      </c>
      <c r="AD357">
        <v>-1.1888118973875907</v>
      </c>
      <c r="AE357">
        <v>-1.6254009749139173</v>
      </c>
      <c r="AF357">
        <v>-0.35174266100891938</v>
      </c>
      <c r="AG357">
        <v>-0.22115071846275589</v>
      </c>
      <c r="AH357">
        <v>-0.79514206907806495</v>
      </c>
      <c r="AI357">
        <v>0.84983347707328938</v>
      </c>
    </row>
    <row r="358" spans="1:35" hidden="1" x14ac:dyDescent="0.3">
      <c r="A358">
        <v>30</v>
      </c>
      <c r="B358">
        <v>357</v>
      </c>
      <c r="C358" s="26">
        <v>0</v>
      </c>
      <c r="D358" s="26">
        <v>222</v>
      </c>
      <c r="E358" s="26">
        <v>1</v>
      </c>
      <c r="F358">
        <v>-1.1785066731859799</v>
      </c>
      <c r="G358">
        <v>-0.80262853163082204</v>
      </c>
      <c r="H358">
        <v>-0.37587814155515786</v>
      </c>
      <c r="I358" t="s">
        <v>585</v>
      </c>
      <c r="J358" t="s">
        <v>32</v>
      </c>
      <c r="K358" t="s">
        <v>124</v>
      </c>
      <c r="L358" t="s">
        <v>275</v>
      </c>
      <c r="M358" s="27">
        <v>21.6</v>
      </c>
      <c r="N358" s="28">
        <v>4</v>
      </c>
      <c r="O358">
        <v>6.8541666666666679</v>
      </c>
      <c r="P358">
        <v>3.5</v>
      </c>
      <c r="Q358">
        <v>0</v>
      </c>
      <c r="R358">
        <v>1.25</v>
      </c>
      <c r="S358">
        <v>0.25</v>
      </c>
      <c r="T358">
        <v>0.25</v>
      </c>
      <c r="U358">
        <v>0.5</v>
      </c>
      <c r="V358">
        <v>0.4</v>
      </c>
      <c r="W358">
        <v>3.75</v>
      </c>
      <c r="X358">
        <v>1</v>
      </c>
      <c r="Y358">
        <v>0.5</v>
      </c>
      <c r="Z358">
        <v>0.5</v>
      </c>
      <c r="AA358">
        <v>-1.9678016636412818</v>
      </c>
      <c r="AB358">
        <v>-1.4747590814619411</v>
      </c>
      <c r="AC358">
        <v>-1.6887476144503775</v>
      </c>
      <c r="AD358">
        <v>-1.3385596504554811</v>
      </c>
      <c r="AE358">
        <v>-1.6254009749139173</v>
      </c>
      <c r="AF358">
        <v>-0.35174266100891938</v>
      </c>
      <c r="AG358">
        <v>-0.39415155184842277</v>
      </c>
      <c r="AH358">
        <v>0.19746493363006073</v>
      </c>
      <c r="AI358">
        <v>1.4200414794728824</v>
      </c>
    </row>
    <row r="359" spans="1:35" hidden="1" x14ac:dyDescent="0.3">
      <c r="A359">
        <v>30</v>
      </c>
      <c r="B359">
        <v>358</v>
      </c>
      <c r="C359" s="26">
        <v>0</v>
      </c>
      <c r="D359" s="26">
        <v>280</v>
      </c>
      <c r="E359" s="26">
        <v>1</v>
      </c>
      <c r="F359">
        <v>-1.1810531734378522</v>
      </c>
      <c r="G359">
        <v>-0.9562556876378836</v>
      </c>
      <c r="H359">
        <v>-0.22479748579996861</v>
      </c>
      <c r="I359" t="s">
        <v>586</v>
      </c>
      <c r="J359" t="s">
        <v>32</v>
      </c>
      <c r="K359" t="s">
        <v>118</v>
      </c>
      <c r="L359" t="s">
        <v>274</v>
      </c>
      <c r="M359" s="27">
        <v>33.6</v>
      </c>
      <c r="N359" s="28">
        <v>13</v>
      </c>
      <c r="O359">
        <v>16.761538461538461</v>
      </c>
      <c r="P359">
        <v>4.4615384615384617</v>
      </c>
      <c r="Q359">
        <v>0.76923076923076927</v>
      </c>
      <c r="R359">
        <v>1.4615384615384615</v>
      </c>
      <c r="S359">
        <v>1.3846153846153846</v>
      </c>
      <c r="T359">
        <v>0.23076923076923078</v>
      </c>
      <c r="U359">
        <v>0</v>
      </c>
      <c r="V359">
        <v>0.25316455696202533</v>
      </c>
      <c r="W359">
        <v>6.0769230769230766</v>
      </c>
      <c r="X359">
        <v>0.61538461538461542</v>
      </c>
      <c r="Y359">
        <v>1</v>
      </c>
      <c r="Z359">
        <v>0.46153846153846156</v>
      </c>
      <c r="AA359">
        <v>-1.8124361462471736</v>
      </c>
      <c r="AB359">
        <v>-0.73718725579422517</v>
      </c>
      <c r="AC359">
        <v>-1.6130865841187918</v>
      </c>
      <c r="AD359">
        <v>-0.82884133712823882</v>
      </c>
      <c r="AE359">
        <v>-1.6673104402391752</v>
      </c>
      <c r="AF359">
        <v>-1.1277084716364882</v>
      </c>
      <c r="AG359">
        <v>-1.7965665861752158</v>
      </c>
      <c r="AH359">
        <v>-0.48080197890087206</v>
      </c>
      <c r="AI359">
        <v>1.4576376114992293</v>
      </c>
    </row>
    <row r="360" spans="1:35" hidden="1" x14ac:dyDescent="0.3">
      <c r="A360">
        <v>30</v>
      </c>
      <c r="B360">
        <v>359</v>
      </c>
      <c r="C360" s="26">
        <v>0</v>
      </c>
      <c r="D360" s="26">
        <v>450</v>
      </c>
      <c r="E360" s="26">
        <v>0</v>
      </c>
      <c r="F360">
        <v>-1.1905040728854419</v>
      </c>
      <c r="G360">
        <v>-0.81316403093496936</v>
      </c>
      <c r="H360">
        <v>-0.37734004195047255</v>
      </c>
      <c r="I360" t="s">
        <v>587</v>
      </c>
      <c r="J360" t="s">
        <v>32</v>
      </c>
      <c r="K360" t="s">
        <v>98</v>
      </c>
      <c r="L360" t="s">
        <v>274</v>
      </c>
      <c r="M360" s="27">
        <v>25.8</v>
      </c>
      <c r="N360" s="28">
        <v>5</v>
      </c>
      <c r="O360">
        <v>7.7200000000000006</v>
      </c>
      <c r="P360">
        <v>3.8</v>
      </c>
      <c r="Q360">
        <v>1</v>
      </c>
      <c r="R360">
        <v>1.4</v>
      </c>
      <c r="S360">
        <v>0.2</v>
      </c>
      <c r="T360">
        <v>0.2</v>
      </c>
      <c r="U360">
        <v>0</v>
      </c>
      <c r="V360">
        <v>0.41176470588235292</v>
      </c>
      <c r="W360">
        <v>3.4</v>
      </c>
      <c r="X360">
        <v>0</v>
      </c>
      <c r="Y360">
        <v>0</v>
      </c>
      <c r="Z360">
        <v>0.6</v>
      </c>
      <c r="AA360">
        <v>-1.9193276222143201</v>
      </c>
      <c r="AB360">
        <v>-0.51591570809391052</v>
      </c>
      <c r="AC360">
        <v>-1.6350970656697985</v>
      </c>
      <c r="AD360">
        <v>-1.3610218134156646</v>
      </c>
      <c r="AE360">
        <v>-1.7343655847595874</v>
      </c>
      <c r="AF360">
        <v>-1.1277084716364882</v>
      </c>
      <c r="AG360">
        <v>-0.30723930442101199</v>
      </c>
      <c r="AH360">
        <v>-4.0092244408324193E-2</v>
      </c>
      <c r="AI360">
        <v>1.3222915362043808</v>
      </c>
    </row>
    <row r="361" spans="1:35" hidden="1" x14ac:dyDescent="0.3">
      <c r="A361">
        <v>30</v>
      </c>
      <c r="B361">
        <v>360</v>
      </c>
      <c r="C361" s="26">
        <v>0</v>
      </c>
      <c r="D361" s="26">
        <v>710</v>
      </c>
      <c r="E361" s="26">
        <v>0</v>
      </c>
      <c r="F361">
        <v>-1.2017974273568957</v>
      </c>
      <c r="G361">
        <v>-0.65964440530294388</v>
      </c>
      <c r="H361">
        <v>-0.54215302205395177</v>
      </c>
      <c r="I361" t="s">
        <v>588</v>
      </c>
      <c r="J361" t="s">
        <v>241</v>
      </c>
      <c r="K361" t="s">
        <v>66</v>
      </c>
      <c r="L361" t="s">
        <v>275</v>
      </c>
      <c r="M361" s="27">
        <v>22.6</v>
      </c>
      <c r="N361" s="28">
        <v>5</v>
      </c>
      <c r="O361">
        <v>10.26</v>
      </c>
      <c r="P361">
        <v>4.4000000000000004</v>
      </c>
      <c r="Q361">
        <v>0.8</v>
      </c>
      <c r="R361">
        <v>1.6</v>
      </c>
      <c r="S361">
        <v>0.2</v>
      </c>
      <c r="T361">
        <v>0</v>
      </c>
      <c r="U361">
        <v>0</v>
      </c>
      <c r="V361">
        <v>0.7</v>
      </c>
      <c r="W361">
        <v>2</v>
      </c>
      <c r="X361">
        <v>1</v>
      </c>
      <c r="Y361">
        <v>0.8</v>
      </c>
      <c r="Z361">
        <v>0</v>
      </c>
      <c r="AA361">
        <v>-1.8223795393603965</v>
      </c>
      <c r="AB361">
        <v>-0.70768438276751655</v>
      </c>
      <c r="AC361">
        <v>-1.5635630006290269</v>
      </c>
      <c r="AD361">
        <v>-1.3610218134156646</v>
      </c>
      <c r="AE361">
        <v>-2.1702240241422683</v>
      </c>
      <c r="AF361">
        <v>-1.1277084716364882</v>
      </c>
      <c r="AG361">
        <v>0.56699114795638306</v>
      </c>
      <c r="AH361">
        <v>0.33999924045309177</v>
      </c>
      <c r="AI361">
        <v>1.9087911958153909</v>
      </c>
    </row>
    <row r="362" spans="1:35" hidden="1" x14ac:dyDescent="0.3">
      <c r="A362">
        <v>31</v>
      </c>
      <c r="B362">
        <v>361</v>
      </c>
      <c r="C362" s="26">
        <v>0</v>
      </c>
      <c r="D362" s="26">
        <v>376</v>
      </c>
      <c r="E362" s="26">
        <v>0</v>
      </c>
      <c r="F362">
        <v>-1.2065133106935721</v>
      </c>
      <c r="G362">
        <v>-0.98756201026658319</v>
      </c>
      <c r="H362">
        <v>-0.21895130042698896</v>
      </c>
      <c r="I362" t="s">
        <v>589</v>
      </c>
      <c r="J362" t="s">
        <v>32</v>
      </c>
      <c r="K362" t="s">
        <v>98</v>
      </c>
      <c r="L362" t="s">
        <v>275</v>
      </c>
      <c r="M362" s="27">
        <v>26.1</v>
      </c>
      <c r="N362" s="28">
        <v>6</v>
      </c>
      <c r="O362">
        <v>12.883333333333335</v>
      </c>
      <c r="P362">
        <v>3.5</v>
      </c>
      <c r="Q362">
        <v>0.5</v>
      </c>
      <c r="R362">
        <v>1.8333333333333333</v>
      </c>
      <c r="S362">
        <v>0.5</v>
      </c>
      <c r="T362">
        <v>0.16666666666666666</v>
      </c>
      <c r="U362">
        <v>0.33333333333333331</v>
      </c>
      <c r="V362">
        <v>0.30434782608695654</v>
      </c>
      <c r="W362">
        <v>3.8333333333333335</v>
      </c>
      <c r="X362">
        <v>0.66666666666666663</v>
      </c>
      <c r="Y362">
        <v>1</v>
      </c>
      <c r="Z362">
        <v>1.5</v>
      </c>
      <c r="AA362">
        <v>-1.9678016636412818</v>
      </c>
      <c r="AB362">
        <v>-0.99533739477792582</v>
      </c>
      <c r="AC362">
        <v>-1.4801065914147931</v>
      </c>
      <c r="AD362">
        <v>-1.2262488356545633</v>
      </c>
      <c r="AE362">
        <v>-1.8070086579900344</v>
      </c>
      <c r="AF362">
        <v>-0.61039793121810904</v>
      </c>
      <c r="AG362">
        <v>-0.88500696433210824</v>
      </c>
      <c r="AH362">
        <v>-0.3586921001582965</v>
      </c>
      <c r="AI362">
        <v>0.44254204678786557</v>
      </c>
    </row>
    <row r="363" spans="1:35" hidden="1" x14ac:dyDescent="0.3">
      <c r="A363">
        <v>31</v>
      </c>
      <c r="B363">
        <v>362</v>
      </c>
      <c r="C363" s="26">
        <v>0</v>
      </c>
      <c r="D363" s="26">
        <v>535</v>
      </c>
      <c r="E363" s="26">
        <v>0</v>
      </c>
      <c r="F363">
        <v>-1.2133028971715394</v>
      </c>
      <c r="G363">
        <v>-0.7790723865102116</v>
      </c>
      <c r="H363">
        <v>-0.43423051066132778</v>
      </c>
      <c r="I363" t="s">
        <v>590</v>
      </c>
      <c r="J363" t="s">
        <v>32</v>
      </c>
      <c r="K363" t="s">
        <v>35</v>
      </c>
      <c r="L363" t="s">
        <v>274</v>
      </c>
      <c r="M363" s="27">
        <v>23.1</v>
      </c>
      <c r="N363" s="28">
        <v>9</v>
      </c>
      <c r="O363">
        <v>8.31111111111111</v>
      </c>
      <c r="P363">
        <v>2.6666666666666665</v>
      </c>
      <c r="Q363">
        <v>0.1111111111111111</v>
      </c>
      <c r="R363">
        <v>1.4444444444444444</v>
      </c>
      <c r="S363">
        <v>1.8888888888888888</v>
      </c>
      <c r="T363">
        <v>0.22222222222222221</v>
      </c>
      <c r="U363">
        <v>0</v>
      </c>
      <c r="V363">
        <v>0.61111111111111116</v>
      </c>
      <c r="W363">
        <v>2</v>
      </c>
      <c r="X363">
        <v>1</v>
      </c>
      <c r="Y363">
        <v>0.1111111111111111</v>
      </c>
      <c r="Z363">
        <v>0.77777777777777779</v>
      </c>
      <c r="AA363">
        <v>-2.1024517787161758</v>
      </c>
      <c r="AB363">
        <v>-1.3682209288654932</v>
      </c>
      <c r="AC363">
        <v>-1.6192006067718492</v>
      </c>
      <c r="AD363">
        <v>-0.60229986453835338</v>
      </c>
      <c r="AE363">
        <v>-1.6859368692726229</v>
      </c>
      <c r="AF363">
        <v>-1.1277084716364882</v>
      </c>
      <c r="AG363">
        <v>0.33295494232627154</v>
      </c>
      <c r="AH363">
        <v>1.2698239600205793E-2</v>
      </c>
      <c r="AI363">
        <v>1.1485138592825999</v>
      </c>
    </row>
    <row r="364" spans="1:35" hidden="1" x14ac:dyDescent="0.3">
      <c r="A364">
        <v>31</v>
      </c>
      <c r="B364">
        <v>363</v>
      </c>
      <c r="C364" s="26">
        <v>0</v>
      </c>
      <c r="D364" s="26">
        <v>498</v>
      </c>
      <c r="E364" s="26">
        <v>0</v>
      </c>
      <c r="F364">
        <v>-1.2228977142694124</v>
      </c>
      <c r="G364">
        <v>-0.93138999850953019</v>
      </c>
      <c r="H364">
        <v>-0.29150771575988221</v>
      </c>
      <c r="I364" t="s">
        <v>591</v>
      </c>
      <c r="J364" t="s">
        <v>32</v>
      </c>
      <c r="K364" t="s">
        <v>78</v>
      </c>
      <c r="L364" t="s">
        <v>274</v>
      </c>
      <c r="M364" s="27">
        <v>26.3</v>
      </c>
      <c r="N364" s="28">
        <v>2</v>
      </c>
      <c r="O364">
        <v>8.4833333333333325</v>
      </c>
      <c r="P364">
        <v>1</v>
      </c>
      <c r="Q364">
        <v>0</v>
      </c>
      <c r="R364">
        <v>1.5</v>
      </c>
      <c r="S364">
        <v>2</v>
      </c>
      <c r="T364">
        <v>0</v>
      </c>
      <c r="U364">
        <v>0.5</v>
      </c>
      <c r="V364">
        <v>0.16666666666666666</v>
      </c>
      <c r="W364">
        <v>3</v>
      </c>
      <c r="X364">
        <v>0</v>
      </c>
      <c r="Y364">
        <v>0</v>
      </c>
      <c r="Z364">
        <v>0.5</v>
      </c>
      <c r="AA364">
        <v>-2.3717520088659634</v>
      </c>
      <c r="AB364">
        <v>-1.4747590814619411</v>
      </c>
      <c r="AC364">
        <v>-1.5993300331494127</v>
      </c>
      <c r="AD364">
        <v>-0.55238394684905656</v>
      </c>
      <c r="AE364">
        <v>-2.1702240241422683</v>
      </c>
      <c r="AF364">
        <v>-0.35174266100891938</v>
      </c>
      <c r="AG364">
        <v>-1.2422674661727686</v>
      </c>
      <c r="AH364">
        <v>-4.0092244408324193E-2</v>
      </c>
      <c r="AI364">
        <v>1.4200414794728824</v>
      </c>
    </row>
    <row r="365" spans="1:35" hidden="1" x14ac:dyDescent="0.3">
      <c r="A365">
        <v>31</v>
      </c>
      <c r="B365">
        <v>364</v>
      </c>
      <c r="C365" s="26">
        <v>0</v>
      </c>
      <c r="D365" s="26">
        <v>328</v>
      </c>
      <c r="E365" s="26">
        <v>0</v>
      </c>
      <c r="F365">
        <v>-1.25623046154714</v>
      </c>
      <c r="G365">
        <v>-0.86206670389282269</v>
      </c>
      <c r="H365">
        <v>-0.39416375765431733</v>
      </c>
      <c r="I365" t="s">
        <v>592</v>
      </c>
      <c r="J365" t="s">
        <v>32</v>
      </c>
      <c r="K365" t="s">
        <v>35</v>
      </c>
      <c r="L365" t="s">
        <v>275</v>
      </c>
      <c r="M365" s="27">
        <v>28.4</v>
      </c>
      <c r="N365" s="28">
        <v>9</v>
      </c>
      <c r="O365">
        <v>16.120370370370367</v>
      </c>
      <c r="P365">
        <v>3.6666666666666665</v>
      </c>
      <c r="Q365">
        <v>0.88888888888888884</v>
      </c>
      <c r="R365">
        <v>1.7777777777777777</v>
      </c>
      <c r="S365">
        <v>0.44444444444444442</v>
      </c>
      <c r="T365">
        <v>0.1111111111111111</v>
      </c>
      <c r="U365">
        <v>0.33333333333333331</v>
      </c>
      <c r="V365">
        <v>0.42307692307692307</v>
      </c>
      <c r="W365">
        <v>2.8888888888888888</v>
      </c>
      <c r="X365">
        <v>0.375</v>
      </c>
      <c r="Y365">
        <v>0.88888888888888884</v>
      </c>
      <c r="Z365">
        <v>0.66666666666666663</v>
      </c>
      <c r="AA365">
        <v>-1.9408716406263034</v>
      </c>
      <c r="AB365">
        <v>-0.62245386069035835</v>
      </c>
      <c r="AC365">
        <v>-1.4999771650372296</v>
      </c>
      <c r="AD365">
        <v>-1.2512067944992118</v>
      </c>
      <c r="AE365">
        <v>-1.9280804467074457</v>
      </c>
      <c r="AF365">
        <v>-0.61039793121810904</v>
      </c>
      <c r="AG365">
        <v>-0.22211201156413798</v>
      </c>
      <c r="AH365">
        <v>-0.94062539205132123</v>
      </c>
      <c r="AI365">
        <v>1.257124907358713</v>
      </c>
    </row>
    <row r="366" spans="1:35" hidden="1" x14ac:dyDescent="0.3">
      <c r="A366">
        <v>31</v>
      </c>
      <c r="B366">
        <v>365</v>
      </c>
      <c r="C366" s="26">
        <v>0</v>
      </c>
      <c r="D366" s="26">
        <v>643</v>
      </c>
      <c r="E366" s="26">
        <v>0</v>
      </c>
      <c r="F366">
        <v>-1.2563944498204693</v>
      </c>
      <c r="G366">
        <v>-0.72592612289732295</v>
      </c>
      <c r="H366">
        <v>-0.53046832692314638</v>
      </c>
      <c r="I366" t="s">
        <v>593</v>
      </c>
      <c r="J366" t="s">
        <v>32</v>
      </c>
      <c r="K366" t="s">
        <v>35</v>
      </c>
      <c r="L366" t="s">
        <v>45</v>
      </c>
      <c r="M366" s="27">
        <v>22.3</v>
      </c>
      <c r="N366" s="28">
        <v>4</v>
      </c>
      <c r="O366">
        <v>3.5291666666666668</v>
      </c>
      <c r="P366">
        <v>3.25</v>
      </c>
      <c r="Q366">
        <v>0.75</v>
      </c>
      <c r="R366">
        <v>0.75</v>
      </c>
      <c r="S366">
        <v>0</v>
      </c>
      <c r="T366">
        <v>0</v>
      </c>
      <c r="U366">
        <v>0.25</v>
      </c>
      <c r="V366">
        <v>0.66666666666666663</v>
      </c>
      <c r="W366">
        <v>1.5</v>
      </c>
      <c r="X366">
        <v>1</v>
      </c>
      <c r="Y366">
        <v>0.5</v>
      </c>
      <c r="Z366">
        <v>0</v>
      </c>
      <c r="AA366">
        <v>-2.0081966981637502</v>
      </c>
      <c r="AB366">
        <v>-0.75562655143591817</v>
      </c>
      <c r="AC366">
        <v>-1.867582777052307</v>
      </c>
      <c r="AD366">
        <v>-1.4508704652563991</v>
      </c>
      <c r="AE366">
        <v>-2.1702240241422683</v>
      </c>
      <c r="AF366">
        <v>-0.73972556632270381</v>
      </c>
      <c r="AG366">
        <v>0.35263484685198709</v>
      </c>
      <c r="AH366">
        <v>0.19746493363006073</v>
      </c>
      <c r="AI366">
        <v>1.9087911958153909</v>
      </c>
    </row>
    <row r="367" spans="1:35" hidden="1" x14ac:dyDescent="0.3">
      <c r="A367">
        <v>31</v>
      </c>
      <c r="B367">
        <v>366</v>
      </c>
      <c r="C367" s="26">
        <v>0</v>
      </c>
      <c r="D367" s="26">
        <v>479</v>
      </c>
      <c r="E367" s="26">
        <v>0</v>
      </c>
      <c r="F367">
        <v>-1.2672359619452844</v>
      </c>
      <c r="G367">
        <v>-0.74795130739147908</v>
      </c>
      <c r="H367">
        <v>-0.51928465455380535</v>
      </c>
      <c r="I367" t="s">
        <v>594</v>
      </c>
      <c r="J367" t="s">
        <v>32</v>
      </c>
      <c r="K367" t="s">
        <v>118</v>
      </c>
      <c r="L367" t="s">
        <v>275</v>
      </c>
      <c r="M367" s="27">
        <v>22.7</v>
      </c>
      <c r="N367" s="28">
        <v>4</v>
      </c>
      <c r="O367">
        <v>4.4666666666666668</v>
      </c>
      <c r="P367">
        <v>3.25</v>
      </c>
      <c r="Q367">
        <v>0</v>
      </c>
      <c r="R367">
        <v>2.5</v>
      </c>
      <c r="S367">
        <v>0.5</v>
      </c>
      <c r="T367">
        <v>0</v>
      </c>
      <c r="U367">
        <v>0.5</v>
      </c>
      <c r="V367">
        <v>0.54545454545454541</v>
      </c>
      <c r="W367">
        <v>2.75</v>
      </c>
      <c r="X367">
        <v>0.5</v>
      </c>
      <c r="Y367">
        <v>0.5</v>
      </c>
      <c r="Z367">
        <v>0</v>
      </c>
      <c r="AA367">
        <v>-2.0081966981637502</v>
      </c>
      <c r="AB367">
        <v>-1.4747590814619411</v>
      </c>
      <c r="AC367">
        <v>-1.2416597079455534</v>
      </c>
      <c r="AD367">
        <v>-1.2262488356545633</v>
      </c>
      <c r="AE367">
        <v>-2.1702240241422683</v>
      </c>
      <c r="AF367">
        <v>-0.35174266100891938</v>
      </c>
      <c r="AG367">
        <v>0.23029877127828779</v>
      </c>
      <c r="AH367">
        <v>-0.39782072523999584</v>
      </c>
      <c r="AI367">
        <v>1.9087911958153909</v>
      </c>
    </row>
    <row r="368" spans="1:35" hidden="1" x14ac:dyDescent="0.3">
      <c r="A368">
        <v>31</v>
      </c>
      <c r="B368">
        <v>367</v>
      </c>
      <c r="C368" s="26">
        <v>0</v>
      </c>
      <c r="D368" s="26">
        <v>433</v>
      </c>
      <c r="E368" s="26">
        <v>0</v>
      </c>
      <c r="F368">
        <v>-1.2688445738658023</v>
      </c>
      <c r="G368">
        <v>-0.93141662477517728</v>
      </c>
      <c r="H368">
        <v>-0.33742794909062501</v>
      </c>
      <c r="I368" t="s">
        <v>595</v>
      </c>
      <c r="J368" t="s">
        <v>32</v>
      </c>
      <c r="K368" t="s">
        <v>58</v>
      </c>
      <c r="L368" t="s">
        <v>274</v>
      </c>
      <c r="M368" s="27">
        <v>23.1</v>
      </c>
      <c r="N368" s="28">
        <v>5</v>
      </c>
      <c r="O368">
        <v>7.7133333333333329</v>
      </c>
      <c r="P368">
        <v>4.4000000000000004</v>
      </c>
      <c r="Q368">
        <v>0.8</v>
      </c>
      <c r="R368">
        <v>0.6</v>
      </c>
      <c r="S368">
        <v>0.8</v>
      </c>
      <c r="T368">
        <v>0</v>
      </c>
      <c r="U368">
        <v>0</v>
      </c>
      <c r="V368">
        <v>0.3888888888888889</v>
      </c>
      <c r="W368">
        <v>3.6</v>
      </c>
      <c r="X368">
        <v>0.8</v>
      </c>
      <c r="Y368">
        <v>1</v>
      </c>
      <c r="Z368">
        <v>1</v>
      </c>
      <c r="AA368">
        <v>-1.8223795393603965</v>
      </c>
      <c r="AB368">
        <v>-0.70768438276751655</v>
      </c>
      <c r="AC368">
        <v>-1.921233325832886</v>
      </c>
      <c r="AD368">
        <v>-1.091475857893462</v>
      </c>
      <c r="AE368">
        <v>-2.1702240241422683</v>
      </c>
      <c r="AF368">
        <v>-1.1277084716364882</v>
      </c>
      <c r="AG368">
        <v>-0.43212936904635435</v>
      </c>
      <c r="AH368">
        <v>-4.120641542759948E-2</v>
      </c>
      <c r="AI368">
        <v>0.93129176313037398</v>
      </c>
    </row>
    <row r="369" spans="1:35" hidden="1" x14ac:dyDescent="0.3">
      <c r="A369">
        <v>31</v>
      </c>
      <c r="B369">
        <v>368</v>
      </c>
      <c r="C369" s="26">
        <v>0</v>
      </c>
      <c r="D369" s="26">
        <v>481</v>
      </c>
      <c r="E369" s="26">
        <v>0</v>
      </c>
      <c r="F369">
        <v>-1.2751927470166677</v>
      </c>
      <c r="G369">
        <v>-0.79537856581454391</v>
      </c>
      <c r="H369">
        <v>-0.47981418120212382</v>
      </c>
      <c r="I369" t="s">
        <v>596</v>
      </c>
      <c r="J369" t="s">
        <v>32</v>
      </c>
      <c r="K369" t="s">
        <v>84</v>
      </c>
      <c r="L369" t="s">
        <v>45</v>
      </c>
      <c r="M369" s="27">
        <v>21.9</v>
      </c>
      <c r="N369" s="28">
        <v>9</v>
      </c>
      <c r="O369">
        <v>9.3666666666666671</v>
      </c>
      <c r="P369">
        <v>4.1111111111111107</v>
      </c>
      <c r="Q369">
        <v>0</v>
      </c>
      <c r="R369">
        <v>3.2222222222222223</v>
      </c>
      <c r="S369">
        <v>0.1111111111111111</v>
      </c>
      <c r="T369">
        <v>0.22222222222222221</v>
      </c>
      <c r="U369">
        <v>0.22222222222222221</v>
      </c>
      <c r="V369">
        <v>0.55555555555555558</v>
      </c>
      <c r="W369">
        <v>3</v>
      </c>
      <c r="X369">
        <v>0.58333333333333337</v>
      </c>
      <c r="Y369">
        <v>1.3333333333333333</v>
      </c>
      <c r="Z369">
        <v>0.44444444444444442</v>
      </c>
      <c r="AA369">
        <v>-1.8690582459196932</v>
      </c>
      <c r="AB369">
        <v>-1.4747590814619411</v>
      </c>
      <c r="AC369">
        <v>-0.98334225085387728</v>
      </c>
      <c r="AD369">
        <v>-1.4009545475671021</v>
      </c>
      <c r="AE369">
        <v>-1.6859368692726229</v>
      </c>
      <c r="AF369">
        <v>-0.7828347780242354</v>
      </c>
      <c r="AG369">
        <v>0.2935951332748401</v>
      </c>
      <c r="AH369">
        <v>-0.72946345601720108</v>
      </c>
      <c r="AI369">
        <v>1.4743470035109389</v>
      </c>
    </row>
    <row r="370" spans="1:35" hidden="1" x14ac:dyDescent="0.3">
      <c r="A370">
        <v>31</v>
      </c>
      <c r="B370">
        <v>369</v>
      </c>
      <c r="C370" s="26">
        <v>149.4</v>
      </c>
      <c r="D370" s="26">
        <v>175</v>
      </c>
      <c r="E370" s="26">
        <v>2</v>
      </c>
      <c r="F370">
        <v>-1.2833944419508181</v>
      </c>
      <c r="G370">
        <v>-0.96658791337321681</v>
      </c>
      <c r="H370">
        <v>-0.31680652857760128</v>
      </c>
      <c r="I370" t="s">
        <v>597</v>
      </c>
      <c r="J370" t="s">
        <v>32</v>
      </c>
      <c r="K370" t="s">
        <v>48</v>
      </c>
      <c r="L370" t="s">
        <v>275</v>
      </c>
      <c r="M370" s="27">
        <v>21.8</v>
      </c>
      <c r="N370" s="28">
        <v>8</v>
      </c>
      <c r="O370">
        <v>11.489583333333332</v>
      </c>
      <c r="P370">
        <v>2.375</v>
      </c>
      <c r="Q370">
        <v>0.375</v>
      </c>
      <c r="R370">
        <v>2.5</v>
      </c>
      <c r="S370">
        <v>0.125</v>
      </c>
      <c r="T370">
        <v>0.5</v>
      </c>
      <c r="U370">
        <v>0</v>
      </c>
      <c r="V370">
        <v>0.3888888888888889</v>
      </c>
      <c r="W370">
        <v>2.25</v>
      </c>
      <c r="X370">
        <v>0.33333333333333331</v>
      </c>
      <c r="Y370">
        <v>0.75</v>
      </c>
      <c r="Z370">
        <v>1.375</v>
      </c>
      <c r="AA370">
        <v>-2.1495793189923886</v>
      </c>
      <c r="AB370">
        <v>-1.1151928164489295</v>
      </c>
      <c r="AC370">
        <v>-1.2416597079455534</v>
      </c>
      <c r="AD370">
        <v>-1.39471505785594</v>
      </c>
      <c r="AE370">
        <v>-1.0805779256855663</v>
      </c>
      <c r="AF370">
        <v>-1.1277084716364882</v>
      </c>
      <c r="AG370">
        <v>-0.28025960257671828</v>
      </c>
      <c r="AH370">
        <v>-0.87432779509086012</v>
      </c>
      <c r="AI370">
        <v>0.56472947587349265</v>
      </c>
    </row>
    <row r="371" spans="1:35" hidden="1" x14ac:dyDescent="0.3">
      <c r="A371">
        <v>31</v>
      </c>
      <c r="B371">
        <v>370</v>
      </c>
      <c r="C371" s="26">
        <v>0</v>
      </c>
      <c r="D371" s="26">
        <v>755</v>
      </c>
      <c r="E371" s="26">
        <v>0</v>
      </c>
      <c r="F371">
        <v>-1.285823933760043</v>
      </c>
      <c r="G371">
        <v>-0.85956699949801896</v>
      </c>
      <c r="H371">
        <v>-0.42625693426202405</v>
      </c>
      <c r="I371" t="s">
        <v>598</v>
      </c>
      <c r="J371" t="s">
        <v>32</v>
      </c>
      <c r="K371" t="s">
        <v>37</v>
      </c>
      <c r="L371" t="s">
        <v>274</v>
      </c>
      <c r="M371" s="27">
        <v>20.8</v>
      </c>
      <c r="N371" s="28">
        <v>7</v>
      </c>
      <c r="O371">
        <v>8.4023809523809536</v>
      </c>
      <c r="P371">
        <v>2.2857142857142856</v>
      </c>
      <c r="Q371">
        <v>0.5714285714285714</v>
      </c>
      <c r="R371">
        <v>1.4285714285714286</v>
      </c>
      <c r="S371">
        <v>0.42857142857142855</v>
      </c>
      <c r="T371">
        <v>0.14285714285714285</v>
      </c>
      <c r="U371">
        <v>0</v>
      </c>
      <c r="V371">
        <v>0.33333333333333331</v>
      </c>
      <c r="W371">
        <v>2.5714285714285716</v>
      </c>
      <c r="X371">
        <v>0</v>
      </c>
      <c r="Y371">
        <v>0</v>
      </c>
      <c r="Z371">
        <v>0.14285714285714285</v>
      </c>
      <c r="AA371">
        <v>-2.1640061170361276</v>
      </c>
      <c r="AB371">
        <v>-0.92684858239449508</v>
      </c>
      <c r="AC371">
        <v>-1.6248779135211169</v>
      </c>
      <c r="AD371">
        <v>-1.2583376398833972</v>
      </c>
      <c r="AE371">
        <v>-1.8588965674403533</v>
      </c>
      <c r="AF371">
        <v>-1.1277084716364882</v>
      </c>
      <c r="AG371">
        <v>-0.50448387887940005</v>
      </c>
      <c r="AH371">
        <v>-4.0092244408324193E-2</v>
      </c>
      <c r="AI371">
        <v>1.7691484197175313</v>
      </c>
    </row>
    <row r="372" spans="1:35" hidden="1" x14ac:dyDescent="0.3">
      <c r="A372">
        <v>31</v>
      </c>
      <c r="B372">
        <v>371</v>
      </c>
      <c r="C372" s="26">
        <v>0</v>
      </c>
      <c r="D372" s="26">
        <v>632</v>
      </c>
      <c r="E372" s="26">
        <v>0</v>
      </c>
      <c r="F372">
        <v>-1.298378136137144</v>
      </c>
      <c r="G372">
        <v>-1.0200237459137971</v>
      </c>
      <c r="H372">
        <v>-0.27835439022334696</v>
      </c>
      <c r="I372" t="s">
        <v>599</v>
      </c>
      <c r="J372" t="s">
        <v>241</v>
      </c>
      <c r="K372" t="s">
        <v>100</v>
      </c>
      <c r="L372" t="s">
        <v>275</v>
      </c>
      <c r="M372" s="27">
        <v>24.1</v>
      </c>
      <c r="N372" s="28">
        <v>3</v>
      </c>
      <c r="O372">
        <v>8.3388888888888886</v>
      </c>
      <c r="P372">
        <v>1.6666666666666667</v>
      </c>
      <c r="Q372">
        <v>0</v>
      </c>
      <c r="R372">
        <v>1.3333333333333333</v>
      </c>
      <c r="S372">
        <v>1</v>
      </c>
      <c r="T372">
        <v>0.33333333333333331</v>
      </c>
      <c r="U372">
        <v>0.66666666666666663</v>
      </c>
      <c r="V372">
        <v>0.22222222222222221</v>
      </c>
      <c r="W372">
        <v>3</v>
      </c>
      <c r="X372">
        <v>0.33333333333333331</v>
      </c>
      <c r="Y372">
        <v>1</v>
      </c>
      <c r="Z372">
        <v>1</v>
      </c>
      <c r="AA372">
        <v>-2.2640319168060485</v>
      </c>
      <c r="AB372">
        <v>-1.4747590814619411</v>
      </c>
      <c r="AC372">
        <v>-1.6589417540167226</v>
      </c>
      <c r="AD372">
        <v>-1.0016272060527278</v>
      </c>
      <c r="AE372">
        <v>-1.4437932918378003</v>
      </c>
      <c r="AF372">
        <v>-9.3087390799729816E-2</v>
      </c>
      <c r="AG372">
        <v>-1.0228585233945386</v>
      </c>
      <c r="AH372">
        <v>-1.1524063119850387</v>
      </c>
      <c r="AI372">
        <v>0.93129176313037398</v>
      </c>
    </row>
    <row r="373" spans="1:35" hidden="1" x14ac:dyDescent="0.3">
      <c r="A373">
        <v>31</v>
      </c>
      <c r="B373">
        <v>372</v>
      </c>
      <c r="C373" s="26">
        <v>0</v>
      </c>
      <c r="D373" s="26">
        <v>570</v>
      </c>
      <c r="E373" s="26">
        <v>0</v>
      </c>
      <c r="F373">
        <v>-1.2991918546318373</v>
      </c>
      <c r="G373">
        <v>-0.88982701048299062</v>
      </c>
      <c r="H373">
        <v>-0.40936484414884666</v>
      </c>
      <c r="I373" t="s">
        <v>600</v>
      </c>
      <c r="J373" t="s">
        <v>32</v>
      </c>
      <c r="K373" t="s">
        <v>50</v>
      </c>
      <c r="L373" t="s">
        <v>45</v>
      </c>
      <c r="M373" s="27">
        <v>26.1</v>
      </c>
      <c r="N373" s="28">
        <v>5</v>
      </c>
      <c r="O373">
        <v>5.8833333333333337</v>
      </c>
      <c r="P373">
        <v>1.4</v>
      </c>
      <c r="Q373">
        <v>0</v>
      </c>
      <c r="R373">
        <v>1.6</v>
      </c>
      <c r="S373">
        <v>0.6</v>
      </c>
      <c r="T373">
        <v>0.2</v>
      </c>
      <c r="U373">
        <v>0.4</v>
      </c>
      <c r="V373">
        <v>0.375</v>
      </c>
      <c r="W373">
        <v>1.6</v>
      </c>
      <c r="X373">
        <v>0.5</v>
      </c>
      <c r="Y373">
        <v>0.4</v>
      </c>
      <c r="Z373">
        <v>0.6</v>
      </c>
      <c r="AA373">
        <v>-2.3071199536300142</v>
      </c>
      <c r="AB373">
        <v>-1.4747590814619411</v>
      </c>
      <c r="AC373">
        <v>-1.5635630006290269</v>
      </c>
      <c r="AD373">
        <v>-1.1813245097341962</v>
      </c>
      <c r="AE373">
        <v>-1.7343655847595874</v>
      </c>
      <c r="AF373">
        <v>-0.50693582313443308</v>
      </c>
      <c r="AG373">
        <v>-0.23639164812843552</v>
      </c>
      <c r="AH373">
        <v>-0.32627502907366152</v>
      </c>
      <c r="AI373">
        <v>1.3222915362043808</v>
      </c>
    </row>
    <row r="374" spans="1:35" hidden="1" x14ac:dyDescent="0.3">
      <c r="A374">
        <v>32</v>
      </c>
      <c r="B374">
        <v>373</v>
      </c>
      <c r="C374" s="26">
        <v>138.6</v>
      </c>
      <c r="D374" s="26">
        <v>703</v>
      </c>
      <c r="E374" s="26">
        <v>5</v>
      </c>
      <c r="F374">
        <v>-1.3033706927686666</v>
      </c>
      <c r="G374">
        <v>-0.88730260885214629</v>
      </c>
      <c r="H374">
        <v>-0.41606808391652028</v>
      </c>
      <c r="I374" t="s">
        <v>601</v>
      </c>
      <c r="J374" t="s">
        <v>32</v>
      </c>
      <c r="K374" t="s">
        <v>90</v>
      </c>
      <c r="L374" t="s">
        <v>275</v>
      </c>
      <c r="M374" s="27">
        <v>21.4</v>
      </c>
      <c r="N374" s="28">
        <v>8</v>
      </c>
      <c r="O374">
        <v>9.0187499999999989</v>
      </c>
      <c r="P374">
        <v>3.875</v>
      </c>
      <c r="Q374">
        <v>0.25</v>
      </c>
      <c r="R374">
        <v>2.25</v>
      </c>
      <c r="S374">
        <v>0.375</v>
      </c>
      <c r="T374">
        <v>0</v>
      </c>
      <c r="U374">
        <v>0.25</v>
      </c>
      <c r="V374">
        <v>0.44444444444444442</v>
      </c>
      <c r="W374">
        <v>3.375</v>
      </c>
      <c r="X374">
        <v>0.625</v>
      </c>
      <c r="Y374">
        <v>1</v>
      </c>
      <c r="Z374">
        <v>0.625</v>
      </c>
      <c r="AA374">
        <v>-1.9072091118575798</v>
      </c>
      <c r="AB374">
        <v>-1.2350482381199335</v>
      </c>
      <c r="AC374">
        <v>-1.3310772892465181</v>
      </c>
      <c r="AD374">
        <v>-1.2824042430550222</v>
      </c>
      <c r="AE374">
        <v>-2.1702240241422683</v>
      </c>
      <c r="AF374">
        <v>-0.73972556632270381</v>
      </c>
      <c r="AG374">
        <v>-0.1599826806759064</v>
      </c>
      <c r="AH374">
        <v>-0.45790637663663919</v>
      </c>
      <c r="AI374">
        <v>1.2978540503872553</v>
      </c>
    </row>
    <row r="375" spans="1:35" hidden="1" x14ac:dyDescent="0.3">
      <c r="A375">
        <v>32</v>
      </c>
      <c r="B375">
        <v>374</v>
      </c>
      <c r="C375" s="26">
        <v>125.5</v>
      </c>
      <c r="D375" s="26">
        <v>640</v>
      </c>
      <c r="E375" s="26">
        <v>2</v>
      </c>
      <c r="F375">
        <v>-1.31621291812077</v>
      </c>
      <c r="G375">
        <v>-0.90824844089004719</v>
      </c>
      <c r="H375">
        <v>-0.40796447723072282</v>
      </c>
      <c r="I375" t="s">
        <v>602</v>
      </c>
      <c r="J375" t="s">
        <v>241</v>
      </c>
      <c r="K375" t="s">
        <v>50</v>
      </c>
      <c r="L375" t="s">
        <v>45</v>
      </c>
      <c r="M375" s="27">
        <v>23.9</v>
      </c>
      <c r="N375" s="28">
        <v>1</v>
      </c>
      <c r="O375">
        <v>3.6333333333333333</v>
      </c>
      <c r="P375">
        <v>4</v>
      </c>
      <c r="Q375">
        <v>0</v>
      </c>
      <c r="R375">
        <v>3</v>
      </c>
      <c r="S375">
        <v>0</v>
      </c>
      <c r="T375">
        <v>0</v>
      </c>
      <c r="U375">
        <v>0</v>
      </c>
      <c r="V375">
        <v>0.5</v>
      </c>
      <c r="W375">
        <v>4</v>
      </c>
      <c r="X375">
        <v>0</v>
      </c>
      <c r="Y375">
        <v>0</v>
      </c>
      <c r="Z375">
        <v>1</v>
      </c>
      <c r="AA375">
        <v>-1.8870115945963457</v>
      </c>
      <c r="AB375">
        <v>-1.4747590814619411</v>
      </c>
      <c r="AC375">
        <v>-1.0628245453436238</v>
      </c>
      <c r="AD375">
        <v>-1.4508704652563991</v>
      </c>
      <c r="AE375">
        <v>-2.1702240241422683</v>
      </c>
      <c r="AF375">
        <v>-1.1277084716364882</v>
      </c>
      <c r="AG375">
        <v>0.10796269570458877</v>
      </c>
      <c r="AH375">
        <v>-4.0092244408324193E-2</v>
      </c>
      <c r="AI375">
        <v>0.93129176313037398</v>
      </c>
    </row>
    <row r="376" spans="1:35" hidden="1" x14ac:dyDescent="0.3">
      <c r="A376">
        <v>32</v>
      </c>
      <c r="B376">
        <v>375</v>
      </c>
      <c r="C376" s="26">
        <v>0</v>
      </c>
      <c r="D376" s="26">
        <v>331</v>
      </c>
      <c r="E376" s="26">
        <v>0</v>
      </c>
      <c r="F376">
        <v>-1.3178978715170035</v>
      </c>
      <c r="G376">
        <v>-0.98279299806109499</v>
      </c>
      <c r="H376">
        <v>-0.33510487345590856</v>
      </c>
      <c r="I376" t="s">
        <v>603</v>
      </c>
      <c r="J376" t="s">
        <v>32</v>
      </c>
      <c r="K376" t="s">
        <v>81</v>
      </c>
      <c r="L376" t="s">
        <v>275</v>
      </c>
      <c r="M376" s="27">
        <v>24.9</v>
      </c>
      <c r="N376" s="28">
        <v>5</v>
      </c>
      <c r="O376">
        <v>9.3366666666666678</v>
      </c>
      <c r="P376">
        <v>1.6</v>
      </c>
      <c r="Q376">
        <v>0</v>
      </c>
      <c r="R376">
        <v>2</v>
      </c>
      <c r="S376">
        <v>0.4</v>
      </c>
      <c r="T376">
        <v>0.2</v>
      </c>
      <c r="U376">
        <v>0.2</v>
      </c>
      <c r="V376">
        <v>9.0909090909090912E-2</v>
      </c>
      <c r="W376">
        <v>2.2000000000000002</v>
      </c>
      <c r="X376">
        <v>0.75</v>
      </c>
      <c r="Y376">
        <v>1.6</v>
      </c>
      <c r="Z376">
        <v>0.4</v>
      </c>
      <c r="AA376">
        <v>-2.2748039260120398</v>
      </c>
      <c r="AB376">
        <v>-1.4747590814619411</v>
      </c>
      <c r="AC376">
        <v>-1.4204948705474831</v>
      </c>
      <c r="AD376">
        <v>-1.2711731615749304</v>
      </c>
      <c r="AE376">
        <v>-1.7343655847595874</v>
      </c>
      <c r="AF376">
        <v>-0.81732214738546061</v>
      </c>
      <c r="AG376">
        <v>-1.1376433046722134</v>
      </c>
      <c r="AH376">
        <v>-0.23236632887758338</v>
      </c>
      <c r="AI376">
        <v>1.517791422741384</v>
      </c>
    </row>
    <row r="377" spans="1:35" hidden="1" x14ac:dyDescent="0.3">
      <c r="A377">
        <v>32</v>
      </c>
      <c r="B377">
        <v>376</v>
      </c>
      <c r="C377" s="26">
        <v>0</v>
      </c>
      <c r="D377" s="26">
        <v>218</v>
      </c>
      <c r="E377" s="26">
        <v>1</v>
      </c>
      <c r="F377">
        <v>-1.3180290342894865</v>
      </c>
      <c r="G377">
        <v>-0.84348649697377409</v>
      </c>
      <c r="H377">
        <v>-0.47454253731571239</v>
      </c>
      <c r="I377" t="s">
        <v>604</v>
      </c>
      <c r="J377" t="s">
        <v>32</v>
      </c>
      <c r="K377" t="s">
        <v>68</v>
      </c>
      <c r="L377" t="s">
        <v>275</v>
      </c>
      <c r="M377" s="27">
        <v>27.2</v>
      </c>
      <c r="N377" s="28">
        <v>6</v>
      </c>
      <c r="O377">
        <v>6.3861111111111102</v>
      </c>
      <c r="P377">
        <v>1.6666666666666667</v>
      </c>
      <c r="Q377">
        <v>0.33333333333333331</v>
      </c>
      <c r="R377">
        <v>1.6666666666666667</v>
      </c>
      <c r="S377">
        <v>0</v>
      </c>
      <c r="T377">
        <v>0.16666666666666666</v>
      </c>
      <c r="U377">
        <v>0</v>
      </c>
      <c r="V377">
        <v>0.75</v>
      </c>
      <c r="W377">
        <v>0.66666666666666663</v>
      </c>
      <c r="X377">
        <v>1</v>
      </c>
      <c r="Y377">
        <v>0.33333333333333331</v>
      </c>
      <c r="Z377">
        <v>0.5</v>
      </c>
      <c r="AA377">
        <v>-2.2640319168060485</v>
      </c>
      <c r="AB377">
        <v>-1.1551446236725977</v>
      </c>
      <c r="AC377">
        <v>-1.5397183122821028</v>
      </c>
      <c r="AD377">
        <v>-1.4508704652563991</v>
      </c>
      <c r="AE377">
        <v>-1.8070086579900344</v>
      </c>
      <c r="AF377">
        <v>-1.1277084716364882</v>
      </c>
      <c r="AG377">
        <v>0.21478328778955683</v>
      </c>
      <c r="AH377">
        <v>0.11827920761726576</v>
      </c>
      <c r="AI377">
        <v>1.4200414794728824</v>
      </c>
    </row>
    <row r="378" spans="1:35" hidden="1" x14ac:dyDescent="0.3">
      <c r="A378">
        <v>32</v>
      </c>
      <c r="B378">
        <v>377</v>
      </c>
      <c r="C378" s="26">
        <v>0</v>
      </c>
      <c r="D378" s="26">
        <v>0</v>
      </c>
      <c r="E378" s="26">
        <v>0</v>
      </c>
      <c r="F378">
        <v>-1.3197134484160686</v>
      </c>
      <c r="G378">
        <v>-0.96931030411082419</v>
      </c>
      <c r="H378">
        <v>-0.35040314430524444</v>
      </c>
      <c r="I378" t="s">
        <v>605</v>
      </c>
      <c r="J378" t="s">
        <v>32</v>
      </c>
      <c r="K378" t="s">
        <v>52</v>
      </c>
      <c r="L378" t="s">
        <v>274</v>
      </c>
      <c r="M378" s="27">
        <v>25.4</v>
      </c>
      <c r="N378" s="28">
        <v>10</v>
      </c>
      <c r="O378">
        <v>11.968333333333334</v>
      </c>
      <c r="P378">
        <v>3.3</v>
      </c>
      <c r="Q378">
        <v>0</v>
      </c>
      <c r="R378">
        <v>1.9</v>
      </c>
      <c r="S378">
        <v>1</v>
      </c>
      <c r="T378">
        <v>0.3</v>
      </c>
      <c r="U378">
        <v>0</v>
      </c>
      <c r="V378">
        <v>0.35483870967741937</v>
      </c>
      <c r="W378">
        <v>3.1</v>
      </c>
      <c r="X378">
        <v>0.6470588235294118</v>
      </c>
      <c r="Y378">
        <v>1.7</v>
      </c>
      <c r="Z378">
        <v>0.9</v>
      </c>
      <c r="AA378">
        <v>-2.0001176912592564</v>
      </c>
      <c r="AB378">
        <v>-1.4747590814619411</v>
      </c>
      <c r="AC378">
        <v>-1.4562619030678687</v>
      </c>
      <c r="AD378">
        <v>-1.0016272060527278</v>
      </c>
      <c r="AE378">
        <v>-1.5164363650682473</v>
      </c>
      <c r="AF378">
        <v>-1.1277084716364882</v>
      </c>
      <c r="AG378">
        <v>-0.51484030448381224</v>
      </c>
      <c r="AH378">
        <v>-0.66108342036595114</v>
      </c>
      <c r="AI378">
        <v>1.0290417063988755</v>
      </c>
    </row>
    <row r="379" spans="1:35" hidden="1" x14ac:dyDescent="0.3">
      <c r="A379">
        <v>32</v>
      </c>
      <c r="B379">
        <v>378</v>
      </c>
      <c r="C379" s="26">
        <v>0</v>
      </c>
      <c r="D379" s="26">
        <v>655</v>
      </c>
      <c r="E379" s="26">
        <v>0</v>
      </c>
      <c r="F379">
        <v>-1.3255708377891036</v>
      </c>
      <c r="G379">
        <v>-0.83739692466814963</v>
      </c>
      <c r="H379">
        <v>-0.48817391312095393</v>
      </c>
      <c r="I379" t="s">
        <v>606</v>
      </c>
      <c r="J379" t="s">
        <v>32</v>
      </c>
      <c r="K379" t="s">
        <v>52</v>
      </c>
      <c r="L379" t="s">
        <v>275</v>
      </c>
      <c r="M379" s="27">
        <v>21.8</v>
      </c>
      <c r="N379" s="28">
        <v>4</v>
      </c>
      <c r="O379">
        <v>4.0750000000000002</v>
      </c>
      <c r="P379">
        <v>1.75</v>
      </c>
      <c r="Q379">
        <v>0.25</v>
      </c>
      <c r="R379">
        <v>0.75</v>
      </c>
      <c r="S379">
        <v>0</v>
      </c>
      <c r="T379">
        <v>0</v>
      </c>
      <c r="U379">
        <v>0.25</v>
      </c>
      <c r="V379">
        <v>0.33333333333333331</v>
      </c>
      <c r="W379">
        <v>0.75</v>
      </c>
      <c r="X379">
        <v>1</v>
      </c>
      <c r="Y379">
        <v>1</v>
      </c>
      <c r="Z379">
        <v>0</v>
      </c>
      <c r="AA379">
        <v>-2.2505669052985589</v>
      </c>
      <c r="AB379">
        <v>-1.2350482381199335</v>
      </c>
      <c r="AC379">
        <v>-1.867582777052307</v>
      </c>
      <c r="AD379">
        <v>-1.4508704652563991</v>
      </c>
      <c r="AE379">
        <v>-2.1702240241422683</v>
      </c>
      <c r="AF379">
        <v>-0.73972556632270381</v>
      </c>
      <c r="AG379">
        <v>-0.16636765330501374</v>
      </c>
      <c r="AH379">
        <v>0.43502211166844573</v>
      </c>
      <c r="AI379">
        <v>1.9087911958153909</v>
      </c>
    </row>
    <row r="380" spans="1:35" hidden="1" x14ac:dyDescent="0.3">
      <c r="A380">
        <v>32</v>
      </c>
      <c r="B380">
        <v>379</v>
      </c>
      <c r="C380" s="26">
        <v>0</v>
      </c>
      <c r="D380" s="26">
        <v>334</v>
      </c>
      <c r="E380" s="26">
        <v>0</v>
      </c>
      <c r="F380">
        <v>-1.3355544452727557</v>
      </c>
      <c r="G380">
        <v>-0.83071526276401841</v>
      </c>
      <c r="H380">
        <v>-0.50483918250873727</v>
      </c>
      <c r="I380" t="s">
        <v>607</v>
      </c>
      <c r="J380" t="s">
        <v>32</v>
      </c>
      <c r="K380" t="s">
        <v>42</v>
      </c>
      <c r="L380" t="s">
        <v>275</v>
      </c>
      <c r="M380" s="27">
        <v>34.4</v>
      </c>
      <c r="N380" s="28">
        <v>9</v>
      </c>
      <c r="O380">
        <v>7.1944444444444446</v>
      </c>
      <c r="P380">
        <v>1.3333333333333333</v>
      </c>
      <c r="Q380">
        <v>0.44444444444444442</v>
      </c>
      <c r="R380">
        <v>0.77777777777777779</v>
      </c>
      <c r="S380">
        <v>0.55555555555555558</v>
      </c>
      <c r="T380">
        <v>0.1111111111111111</v>
      </c>
      <c r="U380">
        <v>0.1111111111111111</v>
      </c>
      <c r="V380">
        <v>0.5714285714285714</v>
      </c>
      <c r="W380">
        <v>0.77777777777777779</v>
      </c>
      <c r="X380">
        <v>0</v>
      </c>
      <c r="Y380">
        <v>0</v>
      </c>
      <c r="Z380">
        <v>0.1111111111111111</v>
      </c>
      <c r="AA380">
        <v>-2.3178919628360055</v>
      </c>
      <c r="AB380">
        <v>-1.0486064710761498</v>
      </c>
      <c r="AC380">
        <v>-1.8576474902410889</v>
      </c>
      <c r="AD380">
        <v>-1.2012908768099151</v>
      </c>
      <c r="AE380">
        <v>-1.9280804467074457</v>
      </c>
      <c r="AF380">
        <v>-0.95527162483036188</v>
      </c>
      <c r="AG380">
        <v>7.2263604293845679E-2</v>
      </c>
      <c r="AH380">
        <v>-4.0092244408324193E-2</v>
      </c>
      <c r="AI380">
        <v>1.8001801477392778</v>
      </c>
    </row>
    <row r="381" spans="1:35" hidden="1" x14ac:dyDescent="0.3">
      <c r="A381">
        <v>32</v>
      </c>
      <c r="B381">
        <v>380</v>
      </c>
      <c r="C381" s="26">
        <v>0</v>
      </c>
      <c r="D381" s="26">
        <v>409</v>
      </c>
      <c r="E381" s="26">
        <v>0</v>
      </c>
      <c r="F381">
        <v>-1.3376603074076934</v>
      </c>
      <c r="G381">
        <v>-0.84380289949644327</v>
      </c>
      <c r="H381">
        <v>-0.4938574079112501</v>
      </c>
      <c r="I381" t="s">
        <v>608</v>
      </c>
      <c r="J381" t="s">
        <v>32</v>
      </c>
      <c r="K381" t="s">
        <v>50</v>
      </c>
      <c r="L381" t="s">
        <v>275</v>
      </c>
      <c r="M381" s="27">
        <v>25</v>
      </c>
      <c r="N381" s="28">
        <v>12</v>
      </c>
      <c r="O381">
        <v>9.9861111111111125</v>
      </c>
      <c r="P381">
        <v>2.0833333333333335</v>
      </c>
      <c r="Q381">
        <v>0.33333333333333331</v>
      </c>
      <c r="R381">
        <v>1.1666666666666667</v>
      </c>
      <c r="S381">
        <v>0.33333333333333331</v>
      </c>
      <c r="T381">
        <v>0.25</v>
      </c>
      <c r="U381">
        <v>0</v>
      </c>
      <c r="V381">
        <v>0.5</v>
      </c>
      <c r="W381">
        <v>1.5</v>
      </c>
      <c r="X381">
        <v>0.6</v>
      </c>
      <c r="Y381">
        <v>0.41666666666666669</v>
      </c>
      <c r="Z381">
        <v>0.16666666666666666</v>
      </c>
      <c r="AA381">
        <v>-2.1967068592686014</v>
      </c>
      <c r="AB381">
        <v>-1.1551446236725977</v>
      </c>
      <c r="AC381">
        <v>-1.7185534748840323</v>
      </c>
      <c r="AD381">
        <v>-1.3011227121885085</v>
      </c>
      <c r="AE381">
        <v>-1.6254009749139173</v>
      </c>
      <c r="AF381">
        <v>-1.1277084716364882</v>
      </c>
      <c r="AG381">
        <v>2.3521432684642487E-2</v>
      </c>
      <c r="AH381">
        <v>-0.23898503528970785</v>
      </c>
      <c r="AI381">
        <v>1.7458746237012213</v>
      </c>
    </row>
    <row r="382" spans="1:35" hidden="1" x14ac:dyDescent="0.3">
      <c r="A382">
        <v>32</v>
      </c>
      <c r="B382">
        <v>381</v>
      </c>
      <c r="C382" s="26">
        <v>0</v>
      </c>
      <c r="D382" s="26">
        <v>329</v>
      </c>
      <c r="E382" s="26">
        <v>0</v>
      </c>
      <c r="F382">
        <v>-1.3396842050446953</v>
      </c>
      <c r="G382">
        <v>-0.83107748656839353</v>
      </c>
      <c r="H382">
        <v>-0.50860671847630179</v>
      </c>
      <c r="I382" t="s">
        <v>609</v>
      </c>
      <c r="J382" t="s">
        <v>32</v>
      </c>
      <c r="K382" t="s">
        <v>100</v>
      </c>
      <c r="L382" t="s">
        <v>45</v>
      </c>
      <c r="M382" s="27">
        <v>27.2</v>
      </c>
      <c r="N382" s="28">
        <v>11</v>
      </c>
      <c r="O382">
        <v>12.883333333333331</v>
      </c>
      <c r="P382">
        <v>6.1818181818181817</v>
      </c>
      <c r="Q382">
        <v>0</v>
      </c>
      <c r="R382">
        <v>2.2727272727272729</v>
      </c>
      <c r="S382">
        <v>0.72727272727272729</v>
      </c>
      <c r="T382">
        <v>0.36363636363636365</v>
      </c>
      <c r="U382">
        <v>0.45454545454545453</v>
      </c>
      <c r="V382">
        <v>0.61904761904761907</v>
      </c>
      <c r="W382">
        <v>3.8181818181818183</v>
      </c>
      <c r="X382">
        <v>0.5</v>
      </c>
      <c r="Y382">
        <v>2.9090909090909092</v>
      </c>
      <c r="Z382">
        <v>0.72727272727272729</v>
      </c>
      <c r="AA382">
        <v>-1.5344731114911692</v>
      </c>
      <c r="AB382">
        <v>-1.4747590814619411</v>
      </c>
      <c r="AC382">
        <v>-1.3229484182191578</v>
      </c>
      <c r="AD382">
        <v>-1.1241480949264562</v>
      </c>
      <c r="AE382">
        <v>-1.3777541343555759</v>
      </c>
      <c r="AF382">
        <v>-0.42228500742960745</v>
      </c>
      <c r="AG382">
        <v>0.70020953869831026</v>
      </c>
      <c r="AH382">
        <v>-2.1214215874289595</v>
      </c>
      <c r="AI382">
        <v>1.1978825174990149</v>
      </c>
    </row>
    <row r="383" spans="1:35" hidden="1" x14ac:dyDescent="0.3">
      <c r="A383">
        <v>32</v>
      </c>
      <c r="B383">
        <v>382</v>
      </c>
      <c r="C383" s="26">
        <v>0</v>
      </c>
      <c r="D383" s="26">
        <v>468</v>
      </c>
      <c r="E383" s="26">
        <v>0</v>
      </c>
      <c r="F383">
        <v>-1.3434452109414432</v>
      </c>
      <c r="G383">
        <v>-0.97537963277138118</v>
      </c>
      <c r="H383">
        <v>-0.36806557817006202</v>
      </c>
      <c r="I383" t="s">
        <v>610</v>
      </c>
      <c r="J383" t="s">
        <v>241</v>
      </c>
      <c r="K383" t="s">
        <v>35</v>
      </c>
      <c r="L383" t="s">
        <v>275</v>
      </c>
      <c r="M383" s="27">
        <v>24.5</v>
      </c>
      <c r="N383" s="28">
        <v>2</v>
      </c>
      <c r="O383">
        <v>2.1666666666666665</v>
      </c>
      <c r="P383">
        <v>1.5</v>
      </c>
      <c r="Q383">
        <v>0.5</v>
      </c>
      <c r="R383">
        <v>1</v>
      </c>
      <c r="S383">
        <v>1</v>
      </c>
      <c r="T383">
        <v>0</v>
      </c>
      <c r="U383">
        <v>0</v>
      </c>
      <c r="V383">
        <v>0.33333333333333331</v>
      </c>
      <c r="W383">
        <v>1.5</v>
      </c>
      <c r="X383">
        <v>0</v>
      </c>
      <c r="Y383">
        <v>0</v>
      </c>
      <c r="Z383">
        <v>1</v>
      </c>
      <c r="AA383">
        <v>-2.290961939821027</v>
      </c>
      <c r="AB383">
        <v>-0.99533739477792582</v>
      </c>
      <c r="AC383">
        <v>-1.7781651957513422</v>
      </c>
      <c r="AD383">
        <v>-1.0016272060527278</v>
      </c>
      <c r="AE383">
        <v>-2.1702240241422683</v>
      </c>
      <c r="AF383">
        <v>-1.1277084716364882</v>
      </c>
      <c r="AG383">
        <v>-0.30559198148270222</v>
      </c>
      <c r="AH383">
        <v>-4.0092244408324193E-2</v>
      </c>
      <c r="AI383">
        <v>0.93129176313037398</v>
      </c>
    </row>
    <row r="384" spans="1:35" hidden="1" x14ac:dyDescent="0.3">
      <c r="A384">
        <v>32</v>
      </c>
      <c r="B384">
        <v>383</v>
      </c>
      <c r="C384" s="26">
        <v>0</v>
      </c>
      <c r="D384" s="26">
        <v>383</v>
      </c>
      <c r="E384" s="26">
        <v>0</v>
      </c>
      <c r="F384">
        <v>-1.3446319191558673</v>
      </c>
      <c r="G384">
        <v>-0.88522779050308897</v>
      </c>
      <c r="H384">
        <v>-0.45940412865277835</v>
      </c>
      <c r="I384" t="s">
        <v>611</v>
      </c>
      <c r="J384" t="s">
        <v>32</v>
      </c>
      <c r="K384" t="s">
        <v>84</v>
      </c>
      <c r="L384" t="s">
        <v>275</v>
      </c>
      <c r="M384" s="27">
        <v>26.4</v>
      </c>
      <c r="N384" s="28">
        <v>9</v>
      </c>
      <c r="O384">
        <v>9.148148148148147</v>
      </c>
      <c r="P384">
        <v>3</v>
      </c>
      <c r="Q384">
        <v>0.44444444444444442</v>
      </c>
      <c r="R384">
        <v>1</v>
      </c>
      <c r="S384">
        <v>0.44444444444444442</v>
      </c>
      <c r="T384">
        <v>0</v>
      </c>
      <c r="U384">
        <v>0</v>
      </c>
      <c r="V384">
        <v>0.47368421052631576</v>
      </c>
      <c r="W384">
        <v>2.1111111111111112</v>
      </c>
      <c r="X384">
        <v>0.83333333333333337</v>
      </c>
      <c r="Y384">
        <v>0.66666666666666663</v>
      </c>
      <c r="Z384">
        <v>0.44444444444444442</v>
      </c>
      <c r="AA384">
        <v>-2.0485917326862184</v>
      </c>
      <c r="AB384">
        <v>-1.0486064710761498</v>
      </c>
      <c r="AC384">
        <v>-1.7781651957513422</v>
      </c>
      <c r="AD384">
        <v>-1.2512067944992118</v>
      </c>
      <c r="AE384">
        <v>-2.1702240241422683</v>
      </c>
      <c r="AF384">
        <v>-1.1277084716364882</v>
      </c>
      <c r="AG384">
        <v>-2.8973683947669533E-2</v>
      </c>
      <c r="AH384">
        <v>1.2079255700608412E-2</v>
      </c>
      <c r="AI384">
        <v>1.4743470035109389</v>
      </c>
    </row>
    <row r="385" spans="1:35" hidden="1" x14ac:dyDescent="0.3">
      <c r="A385">
        <v>32</v>
      </c>
      <c r="B385">
        <v>384</v>
      </c>
      <c r="C385" s="26">
        <v>0</v>
      </c>
      <c r="D385" s="26">
        <v>458</v>
      </c>
      <c r="E385" s="26">
        <v>0</v>
      </c>
      <c r="F385">
        <v>-1.3517618276481971</v>
      </c>
      <c r="G385">
        <v>-0.78126995987531345</v>
      </c>
      <c r="H385">
        <v>-0.57049186777288363</v>
      </c>
      <c r="I385" t="s">
        <v>612</v>
      </c>
      <c r="J385" t="s">
        <v>32</v>
      </c>
      <c r="K385" t="s">
        <v>81</v>
      </c>
      <c r="L385" t="s">
        <v>275</v>
      </c>
      <c r="M385" s="27">
        <v>26.5</v>
      </c>
      <c r="N385" s="28">
        <v>2</v>
      </c>
      <c r="O385">
        <v>4.3583333333333334</v>
      </c>
      <c r="P385">
        <v>3</v>
      </c>
      <c r="Q385">
        <v>0</v>
      </c>
      <c r="R385">
        <v>1.5</v>
      </c>
      <c r="S385">
        <v>1</v>
      </c>
      <c r="T385">
        <v>0</v>
      </c>
      <c r="U385">
        <v>0</v>
      </c>
      <c r="V385">
        <v>1</v>
      </c>
      <c r="W385">
        <v>1.5</v>
      </c>
      <c r="X385">
        <v>0</v>
      </c>
      <c r="Y385">
        <v>0</v>
      </c>
      <c r="Z385">
        <v>0.5</v>
      </c>
      <c r="AA385">
        <v>-2.0485917326862184</v>
      </c>
      <c r="AB385">
        <v>-1.4747590814619411</v>
      </c>
      <c r="AC385">
        <v>-1.5993300331494127</v>
      </c>
      <c r="AD385">
        <v>-1.0016272060527278</v>
      </c>
      <c r="AE385">
        <v>-2.1702240241422683</v>
      </c>
      <c r="AF385">
        <v>-1.1277084716364882</v>
      </c>
      <c r="AG385">
        <v>1.0108616751866766</v>
      </c>
      <c r="AH385">
        <v>-4.0092244408324193E-2</v>
      </c>
      <c r="AI385">
        <v>1.4200414794728824</v>
      </c>
    </row>
    <row r="386" spans="1:35" hidden="1" x14ac:dyDescent="0.3">
      <c r="A386">
        <v>33</v>
      </c>
      <c r="B386">
        <v>385</v>
      </c>
      <c r="C386" s="26">
        <v>0</v>
      </c>
      <c r="D386" s="26">
        <v>470</v>
      </c>
      <c r="E386" s="26">
        <v>0</v>
      </c>
      <c r="F386">
        <v>-1.3558437352887067</v>
      </c>
      <c r="G386">
        <v>-0.92505495536029492</v>
      </c>
      <c r="H386">
        <v>-0.4307887799284118</v>
      </c>
      <c r="I386" t="s">
        <v>613</v>
      </c>
      <c r="J386" t="s">
        <v>614</v>
      </c>
      <c r="K386" t="s">
        <v>124</v>
      </c>
      <c r="L386" t="s">
        <v>275</v>
      </c>
      <c r="M386" s="27">
        <v>22.6</v>
      </c>
      <c r="N386" s="28">
        <v>4</v>
      </c>
      <c r="O386">
        <v>2.7958333333333334</v>
      </c>
      <c r="P386">
        <v>0.75</v>
      </c>
      <c r="Q386">
        <v>0</v>
      </c>
      <c r="R386">
        <v>1</v>
      </c>
      <c r="S386">
        <v>0</v>
      </c>
      <c r="T386">
        <v>0.25</v>
      </c>
      <c r="U386">
        <v>0.5</v>
      </c>
      <c r="V386">
        <v>0.5</v>
      </c>
      <c r="W386">
        <v>0.5</v>
      </c>
      <c r="X386">
        <v>0.5</v>
      </c>
      <c r="Y386">
        <v>0.5</v>
      </c>
      <c r="Z386">
        <v>0.75</v>
      </c>
      <c r="AA386">
        <v>-2.4121470433884316</v>
      </c>
      <c r="AB386">
        <v>-1.4747590814619411</v>
      </c>
      <c r="AC386">
        <v>-1.7781651957513422</v>
      </c>
      <c r="AD386">
        <v>-1.4508704652563991</v>
      </c>
      <c r="AE386">
        <v>-1.6254009749139173</v>
      </c>
      <c r="AF386">
        <v>-0.35174266100891938</v>
      </c>
      <c r="AG386">
        <v>-1.0255072523336028E-2</v>
      </c>
      <c r="AH386">
        <v>-0.39782072523999584</v>
      </c>
      <c r="AI386">
        <v>1.1756666213016282</v>
      </c>
    </row>
    <row r="387" spans="1:35" hidden="1" x14ac:dyDescent="0.3">
      <c r="A387">
        <v>33</v>
      </c>
      <c r="B387">
        <v>386</v>
      </c>
      <c r="C387" s="26">
        <v>0</v>
      </c>
      <c r="D387" s="26">
        <v>275</v>
      </c>
      <c r="E387" s="26">
        <v>1</v>
      </c>
      <c r="F387">
        <v>-1.3583835574677732</v>
      </c>
      <c r="G387">
        <v>-0.80468343127819408</v>
      </c>
      <c r="H387">
        <v>-0.55370012618957909</v>
      </c>
      <c r="I387" t="s">
        <v>615</v>
      </c>
      <c r="J387" t="s">
        <v>32</v>
      </c>
      <c r="K387" t="s">
        <v>48</v>
      </c>
      <c r="L387" t="s">
        <v>45</v>
      </c>
      <c r="M387" s="27">
        <v>20.6</v>
      </c>
      <c r="N387" s="28">
        <v>5</v>
      </c>
      <c r="O387">
        <v>13.970000000000002</v>
      </c>
      <c r="P387">
        <v>4.4000000000000004</v>
      </c>
      <c r="Q387">
        <v>0</v>
      </c>
      <c r="R387">
        <v>3</v>
      </c>
      <c r="S387">
        <v>1.2</v>
      </c>
      <c r="T387">
        <v>0.2</v>
      </c>
      <c r="U387">
        <v>0</v>
      </c>
      <c r="V387">
        <v>0.55555555555555558</v>
      </c>
      <c r="W387">
        <v>3.6</v>
      </c>
      <c r="X387">
        <v>0.33333333333333331</v>
      </c>
      <c r="Y387">
        <v>1.2</v>
      </c>
      <c r="Z387">
        <v>0</v>
      </c>
      <c r="AA387">
        <v>-1.8223795393603965</v>
      </c>
      <c r="AB387">
        <v>-1.4747590814619411</v>
      </c>
      <c r="AC387">
        <v>-1.0628245453436238</v>
      </c>
      <c r="AD387">
        <v>-0.9117785542119935</v>
      </c>
      <c r="AE387">
        <v>-1.7343655847595874</v>
      </c>
      <c r="AF387">
        <v>-1.1277084716364882</v>
      </c>
      <c r="AG387">
        <v>0.35774282495527321</v>
      </c>
      <c r="AH387">
        <v>-1.3748691255003813</v>
      </c>
      <c r="AI387">
        <v>1.9087911958153909</v>
      </c>
    </row>
    <row r="388" spans="1:35" hidden="1" x14ac:dyDescent="0.3">
      <c r="A388">
        <v>33</v>
      </c>
      <c r="B388">
        <v>387</v>
      </c>
      <c r="C388" s="26">
        <v>0</v>
      </c>
      <c r="D388" s="26">
        <v>261</v>
      </c>
      <c r="E388" s="26">
        <v>0</v>
      </c>
      <c r="F388">
        <v>-1.3683205988784211</v>
      </c>
      <c r="G388">
        <v>-0.97919269502614981</v>
      </c>
      <c r="H388">
        <v>-0.38912790385227125</v>
      </c>
      <c r="I388" t="s">
        <v>616</v>
      </c>
      <c r="J388" t="s">
        <v>32</v>
      </c>
      <c r="K388" t="s">
        <v>64</v>
      </c>
      <c r="L388" t="s">
        <v>275</v>
      </c>
      <c r="M388" s="27">
        <v>23.5</v>
      </c>
      <c r="N388" s="28">
        <v>5</v>
      </c>
      <c r="O388">
        <v>3.753333333333333</v>
      </c>
      <c r="P388">
        <v>1.4</v>
      </c>
      <c r="Q388">
        <v>0.2</v>
      </c>
      <c r="R388">
        <v>1.4</v>
      </c>
      <c r="S388">
        <v>0</v>
      </c>
      <c r="T388">
        <v>0.2</v>
      </c>
      <c r="U388">
        <v>0</v>
      </c>
      <c r="V388">
        <v>0.33333333333333331</v>
      </c>
      <c r="W388">
        <v>1.8</v>
      </c>
      <c r="X388">
        <v>0</v>
      </c>
      <c r="Y388">
        <v>0</v>
      </c>
      <c r="Z388">
        <v>0.8</v>
      </c>
      <c r="AA388">
        <v>-2.3071199536300142</v>
      </c>
      <c r="AB388">
        <v>-1.2829904067883351</v>
      </c>
      <c r="AC388">
        <v>-1.6350970656697985</v>
      </c>
      <c r="AD388">
        <v>-1.4508704652563991</v>
      </c>
      <c r="AE388">
        <v>-1.7343655847595874</v>
      </c>
      <c r="AF388">
        <v>-1.1277084716364882</v>
      </c>
      <c r="AG388">
        <v>-0.36128171275377757</v>
      </c>
      <c r="AH388">
        <v>-4.0092244408324193E-2</v>
      </c>
      <c r="AI388">
        <v>1.1267916496673773</v>
      </c>
    </row>
    <row r="389" spans="1:35" hidden="1" x14ac:dyDescent="0.3">
      <c r="A389">
        <v>33</v>
      </c>
      <c r="B389">
        <v>388</v>
      </c>
      <c r="C389" s="26">
        <v>0</v>
      </c>
      <c r="D389" s="26">
        <v>680</v>
      </c>
      <c r="E389" s="26">
        <v>0</v>
      </c>
      <c r="F389">
        <v>-1.3751553102313518</v>
      </c>
      <c r="G389">
        <v>-0.81285852208028941</v>
      </c>
      <c r="H389">
        <v>-0.56229678815106243</v>
      </c>
      <c r="I389" t="s">
        <v>617</v>
      </c>
      <c r="J389" t="s">
        <v>32</v>
      </c>
      <c r="K389" t="s">
        <v>68</v>
      </c>
      <c r="L389" t="s">
        <v>45</v>
      </c>
      <c r="M389" s="27">
        <v>22.1</v>
      </c>
      <c r="N389" s="28">
        <v>5</v>
      </c>
      <c r="O389">
        <v>2.7333333333333334</v>
      </c>
      <c r="P389">
        <v>2</v>
      </c>
      <c r="Q389">
        <v>0</v>
      </c>
      <c r="R389">
        <v>1</v>
      </c>
      <c r="S389">
        <v>0</v>
      </c>
      <c r="T389">
        <v>0.2</v>
      </c>
      <c r="U389">
        <v>0</v>
      </c>
      <c r="V389">
        <v>0.8</v>
      </c>
      <c r="W389">
        <v>1</v>
      </c>
      <c r="X389">
        <v>1</v>
      </c>
      <c r="Y389">
        <v>0.4</v>
      </c>
      <c r="Z389">
        <v>0</v>
      </c>
      <c r="AA389">
        <v>-2.2101718707760907</v>
      </c>
      <c r="AB389">
        <v>-1.4747590814619411</v>
      </c>
      <c r="AC389">
        <v>-1.7781651957513422</v>
      </c>
      <c r="AD389">
        <v>-1.4508704652563991</v>
      </c>
      <c r="AE389">
        <v>-1.7343655847595874</v>
      </c>
      <c r="AF389">
        <v>-1.1277084716364882</v>
      </c>
      <c r="AG389">
        <v>0.40156927708146689</v>
      </c>
      <c r="AH389">
        <v>0.14995349802238375</v>
      </c>
      <c r="AI389">
        <v>1.9087911958153909</v>
      </c>
    </row>
    <row r="390" spans="1:35" hidden="1" x14ac:dyDescent="0.3">
      <c r="A390">
        <v>33</v>
      </c>
      <c r="B390">
        <v>389</v>
      </c>
      <c r="C390" s="26">
        <v>0</v>
      </c>
      <c r="D390" s="26">
        <v>503</v>
      </c>
      <c r="E390" s="26">
        <v>0</v>
      </c>
      <c r="F390">
        <v>-1.3800082979424302</v>
      </c>
      <c r="G390">
        <v>-0.85863838412188642</v>
      </c>
      <c r="H390">
        <v>-0.52136991382054376</v>
      </c>
      <c r="I390" t="s">
        <v>618</v>
      </c>
      <c r="J390" t="s">
        <v>32</v>
      </c>
      <c r="K390" t="s">
        <v>78</v>
      </c>
      <c r="L390" t="s">
        <v>275</v>
      </c>
      <c r="M390" s="27">
        <v>23.6</v>
      </c>
      <c r="N390" s="28">
        <v>4</v>
      </c>
      <c r="O390">
        <v>7.1583333333333341</v>
      </c>
      <c r="P390">
        <v>2.25</v>
      </c>
      <c r="Q390">
        <v>0</v>
      </c>
      <c r="R390">
        <v>2.25</v>
      </c>
      <c r="S390">
        <v>0.5</v>
      </c>
      <c r="T390">
        <v>0</v>
      </c>
      <c r="U390">
        <v>0</v>
      </c>
      <c r="V390">
        <v>0.5</v>
      </c>
      <c r="W390">
        <v>1.5</v>
      </c>
      <c r="X390">
        <v>0.75</v>
      </c>
      <c r="Y390">
        <v>1</v>
      </c>
      <c r="Z390">
        <v>0</v>
      </c>
      <c r="AA390">
        <v>-2.1697768362536225</v>
      </c>
      <c r="AB390">
        <v>-1.4747590814619411</v>
      </c>
      <c r="AC390">
        <v>-1.3310772892465181</v>
      </c>
      <c r="AD390">
        <v>-1.2262488356545633</v>
      </c>
      <c r="AE390">
        <v>-2.1702240241422683</v>
      </c>
      <c r="AF390">
        <v>-1.1277084716364882</v>
      </c>
      <c r="AG390">
        <v>2.3521432684642487E-2</v>
      </c>
      <c r="AH390">
        <v>-0.1602635472016109</v>
      </c>
      <c r="AI390">
        <v>1.9087911958153909</v>
      </c>
    </row>
    <row r="391" spans="1:35" hidden="1" x14ac:dyDescent="0.3">
      <c r="A391">
        <v>33</v>
      </c>
      <c r="B391">
        <v>390</v>
      </c>
      <c r="C391" s="26">
        <v>0</v>
      </c>
      <c r="D391" s="26">
        <v>650</v>
      </c>
      <c r="E391" s="26">
        <v>0</v>
      </c>
      <c r="F391">
        <v>-1.3838202050768125</v>
      </c>
      <c r="G391">
        <v>-0.95776384674865533</v>
      </c>
      <c r="H391">
        <v>-0.42605635832815714</v>
      </c>
      <c r="I391" t="s">
        <v>619</v>
      </c>
      <c r="J391" t="s">
        <v>241</v>
      </c>
      <c r="K391" t="s">
        <v>66</v>
      </c>
      <c r="L391" t="s">
        <v>274</v>
      </c>
      <c r="M391" s="27">
        <v>22.1</v>
      </c>
      <c r="N391" s="28">
        <v>3</v>
      </c>
      <c r="O391">
        <v>3.8666666666666671</v>
      </c>
      <c r="P391">
        <v>1.6666666666666667</v>
      </c>
      <c r="Q391">
        <v>0.33333333333333331</v>
      </c>
      <c r="R391">
        <v>1</v>
      </c>
      <c r="S391">
        <v>0.66666666666666663</v>
      </c>
      <c r="T391">
        <v>0</v>
      </c>
      <c r="U391">
        <v>0</v>
      </c>
      <c r="V391">
        <v>0.4</v>
      </c>
      <c r="W391">
        <v>1.6666666666666667</v>
      </c>
      <c r="X391">
        <v>0</v>
      </c>
      <c r="Y391">
        <v>0</v>
      </c>
      <c r="Z391">
        <v>0.66666666666666663</v>
      </c>
      <c r="AA391">
        <v>-2.2640319168060485</v>
      </c>
      <c r="AB391">
        <v>-1.1551446236725977</v>
      </c>
      <c r="AC391">
        <v>-1.7781651957513422</v>
      </c>
      <c r="AD391">
        <v>-1.1513749591206182</v>
      </c>
      <c r="AE391">
        <v>-2.1702240241422683</v>
      </c>
      <c r="AF391">
        <v>-1.1277084716364882</v>
      </c>
      <c r="AG391">
        <v>-0.19025809255892426</v>
      </c>
      <c r="AH391">
        <v>-4.0092244408324193E-2</v>
      </c>
      <c r="AI391">
        <v>1.257124907358713</v>
      </c>
    </row>
    <row r="392" spans="1:35" hidden="1" x14ac:dyDescent="0.3">
      <c r="A392">
        <v>33</v>
      </c>
      <c r="B392">
        <v>391</v>
      </c>
      <c r="C392" s="26">
        <v>0</v>
      </c>
      <c r="D392" s="26">
        <v>363</v>
      </c>
      <c r="E392" s="26">
        <v>0</v>
      </c>
      <c r="F392">
        <v>-1.3943272522064205</v>
      </c>
      <c r="G392">
        <v>-0.96835116866660975</v>
      </c>
      <c r="H392">
        <v>-0.42597608353981076</v>
      </c>
      <c r="I392" t="s">
        <v>620</v>
      </c>
      <c r="J392" t="s">
        <v>32</v>
      </c>
      <c r="K392" t="s">
        <v>74</v>
      </c>
      <c r="L392" t="s">
        <v>275</v>
      </c>
      <c r="M392" s="27">
        <v>23.7</v>
      </c>
      <c r="N392" s="28">
        <v>5</v>
      </c>
      <c r="O392">
        <v>4.2999999999999989</v>
      </c>
      <c r="P392">
        <v>2</v>
      </c>
      <c r="Q392">
        <v>0.4</v>
      </c>
      <c r="R392">
        <v>0.8</v>
      </c>
      <c r="S392">
        <v>0.4</v>
      </c>
      <c r="T392">
        <v>0</v>
      </c>
      <c r="U392">
        <v>0</v>
      </c>
      <c r="V392">
        <v>0.33333333333333331</v>
      </c>
      <c r="W392">
        <v>2.4</v>
      </c>
      <c r="X392">
        <v>0</v>
      </c>
      <c r="Y392">
        <v>0</v>
      </c>
      <c r="Z392">
        <v>0.4</v>
      </c>
      <c r="AA392">
        <v>-2.2101718707760907</v>
      </c>
      <c r="AB392">
        <v>-1.0912217321147288</v>
      </c>
      <c r="AC392">
        <v>-1.8496992607921141</v>
      </c>
      <c r="AD392">
        <v>-1.2711731615749304</v>
      </c>
      <c r="AE392">
        <v>-2.1702240241422683</v>
      </c>
      <c r="AF392">
        <v>-1.1277084716364882</v>
      </c>
      <c r="AG392">
        <v>-0.47266117529592816</v>
      </c>
      <c r="AH392">
        <v>-4.0092244408324193E-2</v>
      </c>
      <c r="AI392">
        <v>1.517791422741384</v>
      </c>
    </row>
    <row r="393" spans="1:35" hidden="1" x14ac:dyDescent="0.3">
      <c r="A393">
        <v>33</v>
      </c>
      <c r="B393">
        <v>392</v>
      </c>
      <c r="C393" s="26">
        <v>0</v>
      </c>
      <c r="D393" s="26">
        <v>577</v>
      </c>
      <c r="E393" s="26">
        <v>0</v>
      </c>
      <c r="F393">
        <v>-1.4070401994818771</v>
      </c>
      <c r="G393">
        <v>-1.0167924570889741</v>
      </c>
      <c r="H393">
        <v>-0.39024774239290294</v>
      </c>
      <c r="I393" t="s">
        <v>621</v>
      </c>
      <c r="J393" t="s">
        <v>32</v>
      </c>
      <c r="K393" t="s">
        <v>124</v>
      </c>
      <c r="L393" t="s">
        <v>275</v>
      </c>
      <c r="M393" s="27">
        <v>22.6</v>
      </c>
      <c r="N393" s="28">
        <v>6</v>
      </c>
      <c r="O393">
        <v>6.43611111111111</v>
      </c>
      <c r="P393">
        <v>1.8333333333333333</v>
      </c>
      <c r="Q393">
        <v>0.16666666666666666</v>
      </c>
      <c r="R393">
        <v>1.1666666666666667</v>
      </c>
      <c r="S393">
        <v>0.5</v>
      </c>
      <c r="T393">
        <v>0.16666666666666666</v>
      </c>
      <c r="U393">
        <v>0.16666666666666666</v>
      </c>
      <c r="V393">
        <v>0.23076923076923078</v>
      </c>
      <c r="W393">
        <v>2.1666666666666665</v>
      </c>
      <c r="X393">
        <v>0.5714285714285714</v>
      </c>
      <c r="Y393">
        <v>1.1666666666666667</v>
      </c>
      <c r="Z393">
        <v>0.5</v>
      </c>
      <c r="AA393">
        <v>-2.2371018937910696</v>
      </c>
      <c r="AB393">
        <v>-1.3149518525672692</v>
      </c>
      <c r="AC393">
        <v>-1.7185534748840323</v>
      </c>
      <c r="AD393">
        <v>-1.2262488356545633</v>
      </c>
      <c r="AE393">
        <v>-1.8070086579900344</v>
      </c>
      <c r="AF393">
        <v>-0.86905320142729869</v>
      </c>
      <c r="AG393">
        <v>-0.72189219690050932</v>
      </c>
      <c r="AH393">
        <v>-0.6763634800588727</v>
      </c>
      <c r="AI393">
        <v>1.4200414794728824</v>
      </c>
    </row>
    <row r="394" spans="1:35" hidden="1" x14ac:dyDescent="0.3">
      <c r="A394">
        <v>33</v>
      </c>
      <c r="B394">
        <v>393</v>
      </c>
      <c r="C394" s="26">
        <v>0</v>
      </c>
      <c r="D394" s="26">
        <v>239</v>
      </c>
      <c r="E394" s="26">
        <v>0</v>
      </c>
      <c r="F394">
        <v>-1.4076228193991105</v>
      </c>
      <c r="G394">
        <v>-0.98606787162086618</v>
      </c>
      <c r="H394">
        <v>-0.42155494777824432</v>
      </c>
      <c r="I394" t="s">
        <v>622</v>
      </c>
      <c r="J394" t="s">
        <v>32</v>
      </c>
      <c r="K394" t="s">
        <v>92</v>
      </c>
      <c r="L394" t="s">
        <v>274</v>
      </c>
      <c r="M394" s="27">
        <v>26</v>
      </c>
      <c r="N394" s="28">
        <v>2</v>
      </c>
      <c r="O394">
        <v>3.0416666666666665</v>
      </c>
      <c r="P394">
        <v>1.5</v>
      </c>
      <c r="Q394">
        <v>0.5</v>
      </c>
      <c r="R394">
        <v>1</v>
      </c>
      <c r="S394">
        <v>0</v>
      </c>
      <c r="T394">
        <v>0</v>
      </c>
      <c r="U394">
        <v>0</v>
      </c>
      <c r="V394">
        <v>0.2</v>
      </c>
      <c r="W394">
        <v>2.5</v>
      </c>
      <c r="X394">
        <v>0</v>
      </c>
      <c r="Y394">
        <v>0</v>
      </c>
      <c r="Z394">
        <v>0</v>
      </c>
      <c r="AA394">
        <v>-2.290961939821027</v>
      </c>
      <c r="AB394">
        <v>-0.99533739477792582</v>
      </c>
      <c r="AC394">
        <v>-1.7781651957513422</v>
      </c>
      <c r="AD394">
        <v>-1.4508704652563991</v>
      </c>
      <c r="AE394">
        <v>-2.1702240241422683</v>
      </c>
      <c r="AF394">
        <v>-1.1277084716364882</v>
      </c>
      <c r="AG394">
        <v>-0.93004230460941295</v>
      </c>
      <c r="AH394">
        <v>-4.0092244408324193E-2</v>
      </c>
      <c r="AI394">
        <v>1.9087911958153909</v>
      </c>
    </row>
    <row r="395" spans="1:35" hidden="1" x14ac:dyDescent="0.3">
      <c r="A395">
        <v>33</v>
      </c>
      <c r="B395">
        <v>394</v>
      </c>
      <c r="C395" s="26">
        <v>0</v>
      </c>
      <c r="D395" s="26">
        <v>456</v>
      </c>
      <c r="E395" s="26">
        <v>0</v>
      </c>
      <c r="F395">
        <v>-1.4085444256006971</v>
      </c>
      <c r="G395">
        <v>-1.1338403541616948</v>
      </c>
      <c r="H395">
        <v>-0.27470407143900233</v>
      </c>
      <c r="I395" t="s">
        <v>623</v>
      </c>
      <c r="J395" t="s">
        <v>241</v>
      </c>
      <c r="K395" t="s">
        <v>118</v>
      </c>
      <c r="L395" t="s">
        <v>275</v>
      </c>
      <c r="M395" s="27">
        <v>22.8</v>
      </c>
      <c r="N395" s="28">
        <v>1</v>
      </c>
      <c r="O395">
        <v>1.9666666666666668</v>
      </c>
      <c r="P395">
        <v>0</v>
      </c>
      <c r="Q395">
        <v>0</v>
      </c>
      <c r="R395">
        <v>3</v>
      </c>
      <c r="S395">
        <v>0</v>
      </c>
      <c r="T395">
        <v>0</v>
      </c>
      <c r="U395">
        <v>0</v>
      </c>
      <c r="V395">
        <v>0</v>
      </c>
      <c r="W395">
        <v>2</v>
      </c>
      <c r="X395">
        <v>0</v>
      </c>
      <c r="Y395">
        <v>0</v>
      </c>
      <c r="Z395">
        <v>1</v>
      </c>
      <c r="AA395">
        <v>-2.5333321469558361</v>
      </c>
      <c r="AB395">
        <v>-1.4747590814619411</v>
      </c>
      <c r="AC395">
        <v>-1.0628245453436238</v>
      </c>
      <c r="AD395">
        <v>-1.4508704652563991</v>
      </c>
      <c r="AE395">
        <v>-2.1702240241422683</v>
      </c>
      <c r="AF395">
        <v>-1.1277084716364882</v>
      </c>
      <c r="AG395">
        <v>-1.276043971380747</v>
      </c>
      <c r="AH395">
        <v>-4.0092244408324193E-2</v>
      </c>
      <c r="AI395">
        <v>0.93129176313037398</v>
      </c>
    </row>
    <row r="396" spans="1:35" hidden="1" x14ac:dyDescent="0.3">
      <c r="A396">
        <v>33</v>
      </c>
      <c r="B396">
        <v>395</v>
      </c>
      <c r="C396" s="26">
        <v>0</v>
      </c>
      <c r="D396" s="26">
        <v>508</v>
      </c>
      <c r="E396" s="26">
        <v>0</v>
      </c>
      <c r="F396">
        <v>-1.413474432604142</v>
      </c>
      <c r="G396">
        <v>-0.81340775822202893</v>
      </c>
      <c r="H396">
        <v>-0.60006667438211303</v>
      </c>
      <c r="I396" t="s">
        <v>624</v>
      </c>
      <c r="J396" t="s">
        <v>32</v>
      </c>
      <c r="K396" t="s">
        <v>54</v>
      </c>
      <c r="L396" t="s">
        <v>275</v>
      </c>
      <c r="M396" s="27">
        <v>39.4</v>
      </c>
      <c r="N396" s="28">
        <v>1</v>
      </c>
      <c r="O396">
        <v>4.9833333333333334</v>
      </c>
      <c r="P396">
        <v>2</v>
      </c>
      <c r="Q396">
        <v>0</v>
      </c>
      <c r="R396">
        <v>2</v>
      </c>
      <c r="S396">
        <v>0</v>
      </c>
      <c r="T396">
        <v>0</v>
      </c>
      <c r="U396">
        <v>0</v>
      </c>
      <c r="V396">
        <v>1</v>
      </c>
      <c r="W396">
        <v>1</v>
      </c>
      <c r="X396">
        <v>0</v>
      </c>
      <c r="Y396">
        <v>0</v>
      </c>
      <c r="Z396">
        <v>0</v>
      </c>
      <c r="AA396">
        <v>-2.2101718707760907</v>
      </c>
      <c r="AB396">
        <v>-1.4747590814619411</v>
      </c>
      <c r="AC396">
        <v>-1.4204948705474831</v>
      </c>
      <c r="AD396">
        <v>-1.4508704652563991</v>
      </c>
      <c r="AE396">
        <v>-2.1702240241422683</v>
      </c>
      <c r="AF396">
        <v>-1.1277084716364882</v>
      </c>
      <c r="AG396">
        <v>0.66486000841534254</v>
      </c>
      <c r="AH396">
        <v>-4.0092244408324193E-2</v>
      </c>
      <c r="AI396">
        <v>1.9087911958153909</v>
      </c>
    </row>
    <row r="397" spans="1:35" hidden="1" x14ac:dyDescent="0.3">
      <c r="A397">
        <v>33</v>
      </c>
      <c r="B397">
        <v>396</v>
      </c>
      <c r="C397" s="26">
        <v>0</v>
      </c>
      <c r="D397" s="26">
        <v>489</v>
      </c>
      <c r="E397" s="26">
        <v>0</v>
      </c>
      <c r="F397">
        <v>-1.4184044396075868</v>
      </c>
      <c r="G397">
        <v>-0.74035294883107838</v>
      </c>
      <c r="H397">
        <v>-0.67805149077650839</v>
      </c>
      <c r="I397" t="s">
        <v>625</v>
      </c>
      <c r="J397" t="s">
        <v>241</v>
      </c>
      <c r="K397" t="s">
        <v>160</v>
      </c>
      <c r="L397" t="s">
        <v>274</v>
      </c>
      <c r="M397" s="27">
        <v>25.1</v>
      </c>
      <c r="N397" s="28">
        <v>1</v>
      </c>
      <c r="O397">
        <v>2.85</v>
      </c>
      <c r="P397">
        <v>4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1</v>
      </c>
      <c r="W397">
        <v>2</v>
      </c>
      <c r="X397">
        <v>0</v>
      </c>
      <c r="Y397">
        <v>0</v>
      </c>
      <c r="Z397">
        <v>0</v>
      </c>
      <c r="AA397">
        <v>-1.8870115945963457</v>
      </c>
      <c r="AB397">
        <v>-1.4747590814619411</v>
      </c>
      <c r="AC397">
        <v>-1.7781651957513422</v>
      </c>
      <c r="AD397">
        <v>-1.4508704652563991</v>
      </c>
      <c r="AE397">
        <v>-2.1702240241422683</v>
      </c>
      <c r="AF397">
        <v>-1.1277084716364882</v>
      </c>
      <c r="AG397">
        <v>1.3568633419580103</v>
      </c>
      <c r="AH397">
        <v>-4.0092244408324193E-2</v>
      </c>
      <c r="AI397">
        <v>1.9087911958153909</v>
      </c>
    </row>
    <row r="398" spans="1:35" hidden="1" x14ac:dyDescent="0.3">
      <c r="A398">
        <v>34</v>
      </c>
      <c r="B398">
        <v>397</v>
      </c>
      <c r="C398" s="26">
        <v>0</v>
      </c>
      <c r="D398" s="26">
        <v>679</v>
      </c>
      <c r="E398" s="26">
        <v>0</v>
      </c>
      <c r="F398">
        <v>-1.4190500448819936</v>
      </c>
      <c r="G398">
        <v>-0.88379176365389567</v>
      </c>
      <c r="H398">
        <v>-0.53525828122809793</v>
      </c>
      <c r="I398" t="s">
        <v>626</v>
      </c>
      <c r="J398" t="s">
        <v>32</v>
      </c>
      <c r="K398" t="s">
        <v>50</v>
      </c>
      <c r="L398" t="s">
        <v>275</v>
      </c>
      <c r="M398" s="27">
        <v>26.3</v>
      </c>
      <c r="N398" s="28">
        <v>9</v>
      </c>
      <c r="O398">
        <v>6.8037037037037029</v>
      </c>
      <c r="P398">
        <v>3.2222222222222223</v>
      </c>
      <c r="Q398">
        <v>0.1111111111111111</v>
      </c>
      <c r="R398">
        <v>0.88888888888888884</v>
      </c>
      <c r="S398">
        <v>0.22222222222222221</v>
      </c>
      <c r="T398">
        <v>0.22222222222222221</v>
      </c>
      <c r="U398">
        <v>0</v>
      </c>
      <c r="V398">
        <v>0.5</v>
      </c>
      <c r="W398">
        <v>2.8888888888888888</v>
      </c>
      <c r="X398">
        <v>0.4</v>
      </c>
      <c r="Y398">
        <v>0.55555555555555558</v>
      </c>
      <c r="Z398">
        <v>0</v>
      </c>
      <c r="AA398">
        <v>-2.0126850353329133</v>
      </c>
      <c r="AB398">
        <v>-1.3682209288654932</v>
      </c>
      <c r="AC398">
        <v>-1.8179063429962155</v>
      </c>
      <c r="AD398">
        <v>-1.3510386298778054</v>
      </c>
      <c r="AE398">
        <v>-1.6859368692726229</v>
      </c>
      <c r="AF398">
        <v>-1.1277084716364882</v>
      </c>
      <c r="AG398">
        <v>7.0433245473501535E-2</v>
      </c>
      <c r="AH398">
        <v>-0.56985403619241637</v>
      </c>
      <c r="AI398">
        <v>1.9087911958153909</v>
      </c>
    </row>
    <row r="399" spans="1:35" hidden="1" x14ac:dyDescent="0.3">
      <c r="A399">
        <v>34</v>
      </c>
      <c r="B399">
        <v>398</v>
      </c>
      <c r="C399" s="26">
        <v>0</v>
      </c>
      <c r="D399" s="26">
        <v>619</v>
      </c>
      <c r="E399" s="26">
        <v>0</v>
      </c>
      <c r="F399">
        <v>-1.4218001213612232</v>
      </c>
      <c r="G399">
        <v>-0.97220989712764527</v>
      </c>
      <c r="H399">
        <v>-0.44959022423357797</v>
      </c>
      <c r="I399" t="s">
        <v>627</v>
      </c>
      <c r="J399" t="s">
        <v>32</v>
      </c>
      <c r="K399" t="s">
        <v>111</v>
      </c>
      <c r="L399" t="s">
        <v>275</v>
      </c>
      <c r="M399" s="27">
        <v>20.9</v>
      </c>
      <c r="N399" s="28">
        <v>4</v>
      </c>
      <c r="O399">
        <v>3.5625</v>
      </c>
      <c r="P399">
        <v>1.5</v>
      </c>
      <c r="Q399">
        <v>0</v>
      </c>
      <c r="R399">
        <v>0</v>
      </c>
      <c r="S399">
        <v>0.25</v>
      </c>
      <c r="T399">
        <v>0</v>
      </c>
      <c r="U399">
        <v>0.25</v>
      </c>
      <c r="V399">
        <v>0.2857142857142857</v>
      </c>
      <c r="W399">
        <v>1.75</v>
      </c>
      <c r="X399">
        <v>1</v>
      </c>
      <c r="Y399">
        <v>0.5</v>
      </c>
      <c r="Z399">
        <v>0.25</v>
      </c>
      <c r="AA399">
        <v>-2.290961939821027</v>
      </c>
      <c r="AB399">
        <v>-1.4747590814619411</v>
      </c>
      <c r="AC399">
        <v>-2.1358355209552013</v>
      </c>
      <c r="AD399">
        <v>-1.3385596504554811</v>
      </c>
      <c r="AE399">
        <v>-2.1702240241422683</v>
      </c>
      <c r="AF399">
        <v>-0.73972556632270381</v>
      </c>
      <c r="AG399">
        <v>-0.46170456226437989</v>
      </c>
      <c r="AH399">
        <v>0.19746493363006073</v>
      </c>
      <c r="AI399">
        <v>1.6644163376441365</v>
      </c>
    </row>
    <row r="400" spans="1:35" hidden="1" x14ac:dyDescent="0.3">
      <c r="A400">
        <v>34</v>
      </c>
      <c r="B400">
        <v>399</v>
      </c>
      <c r="C400" s="26">
        <v>0</v>
      </c>
      <c r="D400" s="26">
        <v>513</v>
      </c>
      <c r="E400" s="26">
        <v>0</v>
      </c>
      <c r="F400">
        <v>-1.4234754617598651</v>
      </c>
      <c r="G400">
        <v>-1.1658502709039502</v>
      </c>
      <c r="H400">
        <v>-0.25762519085591484</v>
      </c>
      <c r="I400" t="s">
        <v>628</v>
      </c>
      <c r="J400" t="s">
        <v>32</v>
      </c>
      <c r="K400" t="s">
        <v>76</v>
      </c>
      <c r="L400" t="s">
        <v>274</v>
      </c>
      <c r="M400" s="27">
        <v>26.2</v>
      </c>
      <c r="N400" s="28">
        <v>2</v>
      </c>
      <c r="O400">
        <v>11.358333333333333</v>
      </c>
      <c r="P400">
        <v>1</v>
      </c>
      <c r="Q400">
        <v>0</v>
      </c>
      <c r="R400">
        <v>1</v>
      </c>
      <c r="S400">
        <v>1</v>
      </c>
      <c r="T400">
        <v>0</v>
      </c>
      <c r="U400">
        <v>0</v>
      </c>
      <c r="V400">
        <v>0.5</v>
      </c>
      <c r="W400">
        <v>1</v>
      </c>
      <c r="X400">
        <v>0</v>
      </c>
      <c r="Y400">
        <v>0</v>
      </c>
      <c r="Z400">
        <v>2.5</v>
      </c>
      <c r="AA400">
        <v>-2.3717520088659634</v>
      </c>
      <c r="AB400">
        <v>-1.4747590814619411</v>
      </c>
      <c r="AC400">
        <v>-1.7781651957513422</v>
      </c>
      <c r="AD400">
        <v>-1.0016272060527278</v>
      </c>
      <c r="AE400">
        <v>-2.1702240241422683</v>
      </c>
      <c r="AF400">
        <v>-1.1277084716364882</v>
      </c>
      <c r="AG400">
        <v>6.6331800806532296E-3</v>
      </c>
      <c r="AH400">
        <v>-4.0092244408324193E-2</v>
      </c>
      <c r="AI400">
        <v>-0.53495738589715125</v>
      </c>
    </row>
    <row r="401" spans="1:35" hidden="1" x14ac:dyDescent="0.3">
      <c r="A401">
        <v>34</v>
      </c>
      <c r="B401">
        <v>400</v>
      </c>
      <c r="C401" s="26">
        <v>0</v>
      </c>
      <c r="D401" s="26">
        <v>410</v>
      </c>
      <c r="E401" s="26">
        <v>0</v>
      </c>
      <c r="F401">
        <v>-1.4266297759136854</v>
      </c>
      <c r="G401">
        <v>-0.8620843215484888</v>
      </c>
      <c r="H401">
        <v>-0.56454545436519665</v>
      </c>
      <c r="I401" t="s">
        <v>629</v>
      </c>
      <c r="J401" t="s">
        <v>32</v>
      </c>
      <c r="K401" t="s">
        <v>39</v>
      </c>
      <c r="L401" t="s">
        <v>274</v>
      </c>
      <c r="M401" s="27">
        <v>29.2</v>
      </c>
      <c r="N401" s="28">
        <v>2</v>
      </c>
      <c r="O401">
        <v>2.2333333333333334</v>
      </c>
      <c r="P401">
        <v>1.5</v>
      </c>
      <c r="Q401">
        <v>0.5</v>
      </c>
      <c r="R401">
        <v>0</v>
      </c>
      <c r="S401">
        <v>0.5</v>
      </c>
      <c r="T401">
        <v>0</v>
      </c>
      <c r="U401">
        <v>0</v>
      </c>
      <c r="V401">
        <v>1</v>
      </c>
      <c r="W401">
        <v>0.5</v>
      </c>
      <c r="X401">
        <v>0</v>
      </c>
      <c r="Y401">
        <v>0</v>
      </c>
      <c r="Z401">
        <v>0</v>
      </c>
      <c r="AA401">
        <v>-2.290961939821027</v>
      </c>
      <c r="AB401">
        <v>-0.99533739477792582</v>
      </c>
      <c r="AC401">
        <v>-2.1358355209552013</v>
      </c>
      <c r="AD401">
        <v>-1.2262488356545633</v>
      </c>
      <c r="AE401">
        <v>-2.1702240241422683</v>
      </c>
      <c r="AF401">
        <v>-1.1277084716364882</v>
      </c>
      <c r="AG401">
        <v>0.31885834164400861</v>
      </c>
      <c r="AH401">
        <v>-4.0092244408324193E-2</v>
      </c>
      <c r="AI401">
        <v>1.9087911958153909</v>
      </c>
    </row>
    <row r="402" spans="1:35" hidden="1" x14ac:dyDescent="0.3">
      <c r="A402">
        <v>34</v>
      </c>
      <c r="B402">
        <v>401</v>
      </c>
      <c r="C402" s="26">
        <v>0</v>
      </c>
      <c r="D402" s="26">
        <v>683</v>
      </c>
      <c r="E402" s="26">
        <v>0</v>
      </c>
      <c r="F402">
        <v>-1.4300163856169945</v>
      </c>
      <c r="G402">
        <v>-1.0230989292102375</v>
      </c>
      <c r="H402">
        <v>-0.40691745640675703</v>
      </c>
      <c r="I402" t="s">
        <v>630</v>
      </c>
      <c r="J402" t="s">
        <v>32</v>
      </c>
      <c r="K402" t="s">
        <v>76</v>
      </c>
      <c r="L402" t="s">
        <v>275</v>
      </c>
      <c r="M402" s="27">
        <v>24</v>
      </c>
      <c r="N402" s="28">
        <v>2</v>
      </c>
      <c r="O402">
        <v>9.8666666666666671</v>
      </c>
      <c r="P402">
        <v>1</v>
      </c>
      <c r="Q402">
        <v>0</v>
      </c>
      <c r="R402">
        <v>1.5</v>
      </c>
      <c r="S402">
        <v>0.5</v>
      </c>
      <c r="T402">
        <v>0</v>
      </c>
      <c r="U402">
        <v>0</v>
      </c>
      <c r="V402">
        <v>0.25</v>
      </c>
      <c r="W402">
        <v>2</v>
      </c>
      <c r="X402">
        <v>0</v>
      </c>
      <c r="Y402">
        <v>0</v>
      </c>
      <c r="Z402">
        <v>0.5</v>
      </c>
      <c r="AA402">
        <v>-2.3717520088659634</v>
      </c>
      <c r="AB402">
        <v>-1.4747590814619411</v>
      </c>
      <c r="AC402">
        <v>-1.5993300331494127</v>
      </c>
      <c r="AD402">
        <v>-1.2262488356545633</v>
      </c>
      <c r="AE402">
        <v>-2.1702240241422683</v>
      </c>
      <c r="AF402">
        <v>-1.1277084716364882</v>
      </c>
      <c r="AG402">
        <v>-0.61781714304605762</v>
      </c>
      <c r="AH402">
        <v>-4.0092244408324193E-2</v>
      </c>
      <c r="AI402">
        <v>1.4200414794728824</v>
      </c>
    </row>
    <row r="403" spans="1:35" hidden="1" x14ac:dyDescent="0.3">
      <c r="A403">
        <v>34</v>
      </c>
      <c r="B403">
        <v>402</v>
      </c>
      <c r="C403" s="26">
        <v>0</v>
      </c>
      <c r="D403" s="26">
        <v>373</v>
      </c>
      <c r="E403" s="26">
        <v>0</v>
      </c>
      <c r="F403">
        <v>-1.4317248162060081</v>
      </c>
      <c r="G403">
        <v>-0.88792393873580389</v>
      </c>
      <c r="H403">
        <v>-0.54380087747020422</v>
      </c>
      <c r="I403" t="s">
        <v>631</v>
      </c>
      <c r="J403" t="s">
        <v>32</v>
      </c>
      <c r="K403" t="s">
        <v>72</v>
      </c>
      <c r="L403" t="s">
        <v>274</v>
      </c>
      <c r="M403" s="27">
        <v>22.1</v>
      </c>
      <c r="N403" s="28">
        <v>6</v>
      </c>
      <c r="O403">
        <v>3.2583333333333329</v>
      </c>
      <c r="P403">
        <v>1.8333333333333333</v>
      </c>
      <c r="Q403">
        <v>0.16666666666666666</v>
      </c>
      <c r="R403">
        <v>0.33333333333333331</v>
      </c>
      <c r="S403">
        <v>1</v>
      </c>
      <c r="T403">
        <v>0.16666666666666666</v>
      </c>
      <c r="U403">
        <v>0</v>
      </c>
      <c r="V403">
        <v>0.5714285714285714</v>
      </c>
      <c r="W403">
        <v>1.1666666666666667</v>
      </c>
      <c r="X403">
        <v>0.5</v>
      </c>
      <c r="Y403">
        <v>0.66666666666666663</v>
      </c>
      <c r="Z403">
        <v>0</v>
      </c>
      <c r="AA403">
        <v>-2.2371018937910696</v>
      </c>
      <c r="AB403">
        <v>-1.3149518525672692</v>
      </c>
      <c r="AC403">
        <v>-2.0166120792205819</v>
      </c>
      <c r="AD403">
        <v>-1.0016272060527278</v>
      </c>
      <c r="AE403">
        <v>-1.8070086579900344</v>
      </c>
      <c r="AF403">
        <v>-1.1277084716364882</v>
      </c>
      <c r="AG403">
        <v>0.12196706900443116</v>
      </c>
      <c r="AH403">
        <v>-0.51706355218388633</v>
      </c>
      <c r="AI403">
        <v>1.9087911958153909</v>
      </c>
    </row>
    <row r="404" spans="1:35" hidden="1" x14ac:dyDescent="0.3">
      <c r="A404">
        <v>34</v>
      </c>
      <c r="B404">
        <v>403</v>
      </c>
      <c r="C404" s="26">
        <v>134.80000000000001</v>
      </c>
      <c r="D404" s="26">
        <v>681</v>
      </c>
      <c r="E404" s="26">
        <v>0</v>
      </c>
      <c r="F404">
        <v>-1.4324813891187169</v>
      </c>
      <c r="G404">
        <v>-0.89757431585855507</v>
      </c>
      <c r="H404">
        <v>-0.53490707326016185</v>
      </c>
      <c r="I404" t="s">
        <v>632</v>
      </c>
      <c r="J404" t="s">
        <v>32</v>
      </c>
      <c r="K404" t="s">
        <v>74</v>
      </c>
      <c r="L404" t="s">
        <v>275</v>
      </c>
      <c r="M404" s="27">
        <v>27.3</v>
      </c>
      <c r="N404" s="28">
        <v>2</v>
      </c>
      <c r="O404">
        <v>5.1416666666666666</v>
      </c>
      <c r="P404">
        <v>2</v>
      </c>
      <c r="Q404">
        <v>0</v>
      </c>
      <c r="R404">
        <v>1</v>
      </c>
      <c r="S404">
        <v>0.5</v>
      </c>
      <c r="T404">
        <v>0</v>
      </c>
      <c r="U404">
        <v>0</v>
      </c>
      <c r="V404">
        <v>0.5</v>
      </c>
      <c r="W404">
        <v>2</v>
      </c>
      <c r="X404">
        <v>0</v>
      </c>
      <c r="Y404">
        <v>0</v>
      </c>
      <c r="Z404">
        <v>0</v>
      </c>
      <c r="AA404">
        <v>-2.2101718707760907</v>
      </c>
      <c r="AB404">
        <v>-1.4747590814619411</v>
      </c>
      <c r="AC404">
        <v>-1.7781651957513422</v>
      </c>
      <c r="AD404">
        <v>-1.2262488356545633</v>
      </c>
      <c r="AE404">
        <v>-2.1702240241422683</v>
      </c>
      <c r="AF404">
        <v>-1.1277084716364882</v>
      </c>
      <c r="AG404">
        <v>4.0409685288631744E-2</v>
      </c>
      <c r="AH404">
        <v>-4.0092244408324193E-2</v>
      </c>
      <c r="AI404">
        <v>1.9087911958153909</v>
      </c>
    </row>
    <row r="405" spans="1:35" hidden="1" x14ac:dyDescent="0.3">
      <c r="A405">
        <v>34</v>
      </c>
      <c r="B405">
        <v>404</v>
      </c>
      <c r="C405" s="26">
        <v>0</v>
      </c>
      <c r="D405" s="26">
        <v>653</v>
      </c>
      <c r="E405" s="26">
        <v>0</v>
      </c>
      <c r="F405">
        <v>-1.4491816087675626</v>
      </c>
      <c r="G405">
        <v>-1.1755429923830709</v>
      </c>
      <c r="H405">
        <v>-0.27363861638449172</v>
      </c>
      <c r="I405" t="s">
        <v>633</v>
      </c>
      <c r="J405" t="s">
        <v>32</v>
      </c>
      <c r="K405" t="s">
        <v>44</v>
      </c>
      <c r="L405" t="s">
        <v>275</v>
      </c>
      <c r="M405" s="27">
        <v>24.3</v>
      </c>
      <c r="N405" s="28">
        <v>3</v>
      </c>
      <c r="O405">
        <v>11.505555555555555</v>
      </c>
      <c r="P405">
        <v>2.6666666666666665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0.22222222222222221</v>
      </c>
      <c r="W405">
        <v>6</v>
      </c>
      <c r="X405">
        <v>0</v>
      </c>
      <c r="Y405">
        <v>0</v>
      </c>
      <c r="Z405">
        <v>0.33333333333333331</v>
      </c>
      <c r="AA405">
        <v>-2.1024517787161758</v>
      </c>
      <c r="AB405">
        <v>-1.4747590814619411</v>
      </c>
      <c r="AC405">
        <v>-1.7781651957513422</v>
      </c>
      <c r="AD405">
        <v>-1.4508704652563991</v>
      </c>
      <c r="AE405">
        <v>-2.1702240241422683</v>
      </c>
      <c r="AF405">
        <v>-1.1277084716364882</v>
      </c>
      <c r="AG405">
        <v>-2.0185737216617521</v>
      </c>
      <c r="AH405">
        <v>-4.0092244408324193E-2</v>
      </c>
      <c r="AI405">
        <v>1.5829580515870521</v>
      </c>
    </row>
    <row r="406" spans="1:35" hidden="1" x14ac:dyDescent="0.3">
      <c r="A406">
        <v>34</v>
      </c>
      <c r="B406">
        <v>405</v>
      </c>
      <c r="C406" s="26">
        <v>0</v>
      </c>
      <c r="D406" s="26">
        <v>366</v>
      </c>
      <c r="E406" s="26">
        <v>0</v>
      </c>
      <c r="F406">
        <v>-1.4587185801425189</v>
      </c>
      <c r="G406">
        <v>-0.92173396501128757</v>
      </c>
      <c r="H406">
        <v>-0.5369846151312313</v>
      </c>
      <c r="I406" t="s">
        <v>634</v>
      </c>
      <c r="J406" t="s">
        <v>32</v>
      </c>
      <c r="K406" t="s">
        <v>33</v>
      </c>
      <c r="L406" t="s">
        <v>275</v>
      </c>
      <c r="M406" s="27">
        <v>25</v>
      </c>
      <c r="N406" s="28">
        <v>2</v>
      </c>
      <c r="O406">
        <v>2.3416666666666668</v>
      </c>
      <c r="P406">
        <v>1.5</v>
      </c>
      <c r="Q406">
        <v>0.5</v>
      </c>
      <c r="R406">
        <v>0</v>
      </c>
      <c r="S406">
        <v>0</v>
      </c>
      <c r="T406">
        <v>0</v>
      </c>
      <c r="U406">
        <v>0</v>
      </c>
      <c r="V406">
        <v>0.5</v>
      </c>
      <c r="W406">
        <v>1</v>
      </c>
      <c r="X406">
        <v>0</v>
      </c>
      <c r="Y406">
        <v>0</v>
      </c>
      <c r="Z406">
        <v>0</v>
      </c>
      <c r="AA406">
        <v>-2.290961939821027</v>
      </c>
      <c r="AB406">
        <v>-0.99533739477792582</v>
      </c>
      <c r="AC406">
        <v>-2.1358355209552013</v>
      </c>
      <c r="AD406">
        <v>-1.4508704652563991</v>
      </c>
      <c r="AE406">
        <v>-2.1702240241422683</v>
      </c>
      <c r="AF406">
        <v>-1.1277084716364882</v>
      </c>
      <c r="AG406">
        <v>6.6331800806532296E-3</v>
      </c>
      <c r="AH406">
        <v>-4.0092244408324193E-2</v>
      </c>
      <c r="AI406">
        <v>1.9087911958153909</v>
      </c>
    </row>
    <row r="407" spans="1:35" hidden="1" x14ac:dyDescent="0.3">
      <c r="A407">
        <v>34</v>
      </c>
      <c r="B407">
        <v>406</v>
      </c>
      <c r="C407" s="26">
        <v>0</v>
      </c>
      <c r="D407" s="26">
        <v>296</v>
      </c>
      <c r="E407" s="26">
        <v>0</v>
      </c>
      <c r="F407">
        <v>-1.4594647080821015</v>
      </c>
      <c r="G407">
        <v>-0.97240997119987582</v>
      </c>
      <c r="H407">
        <v>-0.48705473688222567</v>
      </c>
      <c r="I407" t="s">
        <v>635</v>
      </c>
      <c r="J407" t="s">
        <v>32</v>
      </c>
      <c r="K407" t="s">
        <v>92</v>
      </c>
      <c r="L407" t="s">
        <v>274</v>
      </c>
      <c r="M407" s="27">
        <v>26.1</v>
      </c>
      <c r="N407" s="28">
        <v>7</v>
      </c>
      <c r="O407">
        <v>3.3619047619047611</v>
      </c>
      <c r="P407">
        <v>1.4285714285714286</v>
      </c>
      <c r="Q407">
        <v>0</v>
      </c>
      <c r="R407">
        <v>1.1428571428571428</v>
      </c>
      <c r="S407">
        <v>0.2857142857142857</v>
      </c>
      <c r="T407">
        <v>0</v>
      </c>
      <c r="U407">
        <v>0.14285714285714285</v>
      </c>
      <c r="V407">
        <v>0.27272727272727271</v>
      </c>
      <c r="W407">
        <v>1.5714285714285714</v>
      </c>
      <c r="X407">
        <v>0.66666666666666663</v>
      </c>
      <c r="Y407">
        <v>0.8571428571428571</v>
      </c>
      <c r="Z407">
        <v>0</v>
      </c>
      <c r="AA407">
        <v>-2.3025033782560178</v>
      </c>
      <c r="AB407">
        <v>-1.4747590814619411</v>
      </c>
      <c r="AC407">
        <v>-1.7270694350079341</v>
      </c>
      <c r="AD407">
        <v>-1.3225152483410645</v>
      </c>
      <c r="AE407">
        <v>-2.1702240241422683</v>
      </c>
      <c r="AF407">
        <v>-0.90600395431432557</v>
      </c>
      <c r="AG407">
        <v>-0.44422798003956576</v>
      </c>
      <c r="AH407">
        <v>-0.31317783505115759</v>
      </c>
      <c r="AI407">
        <v>1.9087911958153909</v>
      </c>
    </row>
    <row r="408" spans="1:35" hidden="1" x14ac:dyDescent="0.3">
      <c r="A408">
        <v>34</v>
      </c>
      <c r="B408">
        <v>407</v>
      </c>
      <c r="C408" s="26">
        <v>0</v>
      </c>
      <c r="D408" s="26">
        <v>499</v>
      </c>
      <c r="E408" s="26">
        <v>0</v>
      </c>
      <c r="F408">
        <v>-1.4596401863441055</v>
      </c>
      <c r="G408">
        <v>-1.173581501406568</v>
      </c>
      <c r="H408">
        <v>-0.2860586849375375</v>
      </c>
      <c r="I408" t="s">
        <v>636</v>
      </c>
      <c r="J408" t="s">
        <v>32</v>
      </c>
      <c r="K408" t="s">
        <v>98</v>
      </c>
      <c r="L408" t="s">
        <v>45</v>
      </c>
      <c r="M408" s="27">
        <v>22.4</v>
      </c>
      <c r="N408" s="28">
        <v>1</v>
      </c>
      <c r="O408">
        <v>6.35</v>
      </c>
      <c r="P408">
        <v>0</v>
      </c>
      <c r="Q408">
        <v>0</v>
      </c>
      <c r="R408">
        <v>2</v>
      </c>
      <c r="S408">
        <v>0</v>
      </c>
      <c r="T408">
        <v>0</v>
      </c>
      <c r="U408">
        <v>0</v>
      </c>
      <c r="V408">
        <v>0</v>
      </c>
      <c r="W408">
        <v>2</v>
      </c>
      <c r="X408">
        <v>0</v>
      </c>
      <c r="Y408">
        <v>0</v>
      </c>
      <c r="Z408">
        <v>1</v>
      </c>
      <c r="AA408">
        <v>-2.5333321469558361</v>
      </c>
      <c r="AB408">
        <v>-1.4747590814619411</v>
      </c>
      <c r="AC408">
        <v>-1.4204948705474831</v>
      </c>
      <c r="AD408">
        <v>-1.4508704652563991</v>
      </c>
      <c r="AE408">
        <v>-2.1702240241422683</v>
      </c>
      <c r="AF408">
        <v>-1.1277084716364882</v>
      </c>
      <c r="AG408">
        <v>-1.276043971380747</v>
      </c>
      <c r="AH408">
        <v>-4.0092244408324193E-2</v>
      </c>
      <c r="AI408">
        <v>0.93129176313037398</v>
      </c>
    </row>
    <row r="409" spans="1:35" hidden="1" x14ac:dyDescent="0.3">
      <c r="A409">
        <v>34</v>
      </c>
      <c r="B409">
        <v>408</v>
      </c>
      <c r="C409" s="26">
        <v>0</v>
      </c>
      <c r="D409" s="26">
        <v>665</v>
      </c>
      <c r="E409" s="26">
        <v>0</v>
      </c>
      <c r="F409">
        <v>-1.4645701933475503</v>
      </c>
      <c r="G409">
        <v>-0.92253227470320331</v>
      </c>
      <c r="H409">
        <v>-0.54203791864434703</v>
      </c>
      <c r="I409" t="s">
        <v>637</v>
      </c>
      <c r="J409" t="s">
        <v>241</v>
      </c>
      <c r="K409" t="s">
        <v>100</v>
      </c>
      <c r="L409" t="s">
        <v>275</v>
      </c>
      <c r="M409" s="27">
        <v>21.8</v>
      </c>
      <c r="N409" s="28">
        <v>1</v>
      </c>
      <c r="O409">
        <v>2.7333333333333334</v>
      </c>
      <c r="P409">
        <v>2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0.5</v>
      </c>
      <c r="W409">
        <v>2</v>
      </c>
      <c r="X409">
        <v>0</v>
      </c>
      <c r="Y409">
        <v>0</v>
      </c>
      <c r="Z409">
        <v>0</v>
      </c>
      <c r="AA409">
        <v>-2.2101718707760907</v>
      </c>
      <c r="AB409">
        <v>-1.4747590814619411</v>
      </c>
      <c r="AC409">
        <v>-1.7781651957513422</v>
      </c>
      <c r="AD409">
        <v>-1.4508704652563991</v>
      </c>
      <c r="AE409">
        <v>-2.1702240241422683</v>
      </c>
      <c r="AF409">
        <v>-1.1277084716364882</v>
      </c>
      <c r="AG409">
        <v>4.0409685288631744E-2</v>
      </c>
      <c r="AH409">
        <v>-4.0092244408324193E-2</v>
      </c>
      <c r="AI409">
        <v>1.9087911958153909</v>
      </c>
    </row>
    <row r="410" spans="1:35" hidden="1" x14ac:dyDescent="0.3">
      <c r="A410">
        <v>35</v>
      </c>
      <c r="B410">
        <v>409</v>
      </c>
      <c r="C410" s="26">
        <v>0</v>
      </c>
      <c r="D410" s="26">
        <v>758</v>
      </c>
      <c r="E410" s="26">
        <v>0</v>
      </c>
      <c r="F410">
        <v>-1.4645701933475503</v>
      </c>
      <c r="G410">
        <v>-1.1306823824121068</v>
      </c>
      <c r="H410">
        <v>-0.33388781093544351</v>
      </c>
      <c r="I410" t="s">
        <v>638</v>
      </c>
      <c r="J410" t="s">
        <v>32</v>
      </c>
      <c r="K410" t="s">
        <v>81</v>
      </c>
      <c r="L410" t="s">
        <v>275</v>
      </c>
      <c r="M410" s="27">
        <v>23.2</v>
      </c>
      <c r="N410" s="28">
        <v>1</v>
      </c>
      <c r="O410">
        <v>5.6</v>
      </c>
      <c r="P410">
        <v>2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0.2</v>
      </c>
      <c r="W410">
        <v>5</v>
      </c>
      <c r="X410">
        <v>0</v>
      </c>
      <c r="Y410">
        <v>0</v>
      </c>
      <c r="Z410">
        <v>0</v>
      </c>
      <c r="AA410">
        <v>-2.2101718707760907</v>
      </c>
      <c r="AB410">
        <v>-1.4747590814619411</v>
      </c>
      <c r="AC410">
        <v>-1.7781651957513422</v>
      </c>
      <c r="AD410">
        <v>-1.4508704652563991</v>
      </c>
      <c r="AE410">
        <v>-2.1702240241422683</v>
      </c>
      <c r="AF410">
        <v>-1.1277084716364882</v>
      </c>
      <c r="AG410">
        <v>-1.8329412840915005</v>
      </c>
      <c r="AH410">
        <v>-4.0092244408324193E-2</v>
      </c>
      <c r="AI410">
        <v>1.9087911958153909</v>
      </c>
    </row>
    <row r="411" spans="1:35" hidden="1" x14ac:dyDescent="0.3">
      <c r="A411">
        <v>35</v>
      </c>
      <c r="B411">
        <v>410</v>
      </c>
      <c r="C411" s="26">
        <v>0</v>
      </c>
      <c r="D411" s="26">
        <v>487</v>
      </c>
      <c r="E411" s="26">
        <v>0</v>
      </c>
      <c r="F411">
        <v>-1.4716970865527643</v>
      </c>
      <c r="G411">
        <v>-0.94615523350689634</v>
      </c>
      <c r="H411">
        <v>-0.52554185304586798</v>
      </c>
      <c r="I411" t="s">
        <v>639</v>
      </c>
      <c r="J411" t="s">
        <v>32</v>
      </c>
      <c r="K411" t="s">
        <v>35</v>
      </c>
      <c r="L411" t="s">
        <v>274</v>
      </c>
      <c r="M411" s="27">
        <v>29.9</v>
      </c>
      <c r="N411" s="28">
        <v>3</v>
      </c>
      <c r="O411">
        <v>3.15</v>
      </c>
      <c r="P411">
        <v>1</v>
      </c>
      <c r="Q411">
        <v>0.33333333333333331</v>
      </c>
      <c r="R411">
        <v>0</v>
      </c>
      <c r="S411">
        <v>0.33333333333333331</v>
      </c>
      <c r="T411">
        <v>0</v>
      </c>
      <c r="U411">
        <v>0</v>
      </c>
      <c r="V411">
        <v>1</v>
      </c>
      <c r="W411">
        <v>0.33333333333333331</v>
      </c>
      <c r="X411">
        <v>0</v>
      </c>
      <c r="Y411">
        <v>0</v>
      </c>
      <c r="Z411">
        <v>0.33333333333333331</v>
      </c>
      <c r="AA411">
        <v>-2.3717520088659634</v>
      </c>
      <c r="AB411">
        <v>-1.1551446236725977</v>
      </c>
      <c r="AC411">
        <v>-2.1358355209552013</v>
      </c>
      <c r="AD411">
        <v>-1.3011227121885085</v>
      </c>
      <c r="AE411">
        <v>-2.1702240241422683</v>
      </c>
      <c r="AF411">
        <v>-1.1277084716364882</v>
      </c>
      <c r="AG411">
        <v>0.20352445272023065</v>
      </c>
      <c r="AH411">
        <v>-4.0092244408324193E-2</v>
      </c>
      <c r="AI411">
        <v>1.5829580515870521</v>
      </c>
    </row>
    <row r="412" spans="1:35" hidden="1" x14ac:dyDescent="0.3">
      <c r="A412">
        <v>35</v>
      </c>
      <c r="B412">
        <v>411</v>
      </c>
      <c r="C412" s="26">
        <v>0</v>
      </c>
      <c r="D412" s="26">
        <v>516</v>
      </c>
      <c r="E412" s="26">
        <v>0</v>
      </c>
      <c r="F412">
        <v>-1.4716970865527643</v>
      </c>
      <c r="G412">
        <v>-1.0286144956898016</v>
      </c>
      <c r="H412">
        <v>-0.44308259086296276</v>
      </c>
      <c r="I412" t="s">
        <v>640</v>
      </c>
      <c r="J412" t="s">
        <v>32</v>
      </c>
      <c r="K412" t="s">
        <v>54</v>
      </c>
      <c r="L412" t="s">
        <v>274</v>
      </c>
      <c r="M412" s="27">
        <v>24</v>
      </c>
      <c r="N412" s="28">
        <v>3</v>
      </c>
      <c r="O412">
        <v>4.427777777777778</v>
      </c>
      <c r="P412">
        <v>1</v>
      </c>
      <c r="Q412">
        <v>0.33333333333333331</v>
      </c>
      <c r="R412">
        <v>0</v>
      </c>
      <c r="S412">
        <v>0.33333333333333331</v>
      </c>
      <c r="T412">
        <v>0</v>
      </c>
      <c r="U412">
        <v>0</v>
      </c>
      <c r="V412">
        <v>0.33333333333333331</v>
      </c>
      <c r="W412">
        <v>1</v>
      </c>
      <c r="X412">
        <v>0</v>
      </c>
      <c r="Y412">
        <v>0</v>
      </c>
      <c r="Z412">
        <v>0.66666666666666663</v>
      </c>
      <c r="AA412">
        <v>-2.3717520088659634</v>
      </c>
      <c r="AB412">
        <v>-1.1551446236725977</v>
      </c>
      <c r="AC412">
        <v>-2.1358355209552013</v>
      </c>
      <c r="AD412">
        <v>-1.3011227121885085</v>
      </c>
      <c r="AE412">
        <v>-2.1702240241422683</v>
      </c>
      <c r="AF412">
        <v>-1.1277084716364882</v>
      </c>
      <c r="AG412">
        <v>-0.21277576269757656</v>
      </c>
      <c r="AH412">
        <v>-4.0092244408324193E-2</v>
      </c>
      <c r="AI412">
        <v>1.257124907358713</v>
      </c>
    </row>
    <row r="413" spans="1:35" hidden="1" x14ac:dyDescent="0.3">
      <c r="A413">
        <v>35</v>
      </c>
      <c r="B413">
        <v>412</v>
      </c>
      <c r="C413" s="26">
        <v>0</v>
      </c>
      <c r="D413" s="26">
        <v>701</v>
      </c>
      <c r="E413" s="26">
        <v>0</v>
      </c>
      <c r="F413">
        <v>-1.472106219001551</v>
      </c>
      <c r="G413">
        <v>-1.0595884113102234</v>
      </c>
      <c r="H413">
        <v>-0.41251780769132762</v>
      </c>
      <c r="I413" t="s">
        <v>641</v>
      </c>
      <c r="J413" t="s">
        <v>241</v>
      </c>
      <c r="K413" t="s">
        <v>66</v>
      </c>
      <c r="L413" t="s">
        <v>274</v>
      </c>
      <c r="M413" s="27">
        <v>23.1</v>
      </c>
      <c r="N413" s="28">
        <v>2</v>
      </c>
      <c r="O413">
        <v>6.8416666666666668</v>
      </c>
      <c r="P413">
        <v>0</v>
      </c>
      <c r="Q413">
        <v>0</v>
      </c>
      <c r="R413">
        <v>0.5</v>
      </c>
      <c r="S413">
        <v>1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0.5</v>
      </c>
      <c r="AA413">
        <v>-2.5333321469558361</v>
      </c>
      <c r="AB413">
        <v>-1.4747590814619411</v>
      </c>
      <c r="AC413">
        <v>-1.9570003583532718</v>
      </c>
      <c r="AD413">
        <v>-1.0016272060527278</v>
      </c>
      <c r="AE413">
        <v>-2.1702240241422683</v>
      </c>
      <c r="AF413">
        <v>-1.1277084716364882</v>
      </c>
      <c r="AG413">
        <v>-0.6515936482540361</v>
      </c>
      <c r="AH413">
        <v>-4.0092244408324193E-2</v>
      </c>
      <c r="AI413">
        <v>1.4200414794728824</v>
      </c>
    </row>
    <row r="414" spans="1:35" hidden="1" x14ac:dyDescent="0.3">
      <c r="A414">
        <v>35</v>
      </c>
      <c r="B414">
        <v>413</v>
      </c>
      <c r="C414" s="26">
        <v>0</v>
      </c>
      <c r="D414" s="26">
        <v>466</v>
      </c>
      <c r="E414" s="26">
        <v>0</v>
      </c>
      <c r="F414">
        <v>-1.4723114906871557</v>
      </c>
      <c r="G414">
        <v>-1.018518435974241</v>
      </c>
      <c r="H414">
        <v>-0.45379305471291476</v>
      </c>
      <c r="I414" t="s">
        <v>642</v>
      </c>
      <c r="J414" t="s">
        <v>32</v>
      </c>
      <c r="K414" t="s">
        <v>64</v>
      </c>
      <c r="L414" t="s">
        <v>275</v>
      </c>
      <c r="M414" s="27">
        <v>26.7</v>
      </c>
      <c r="N414" s="28">
        <v>3</v>
      </c>
      <c r="O414">
        <v>5.6166666666666671</v>
      </c>
      <c r="P414">
        <v>0</v>
      </c>
      <c r="Q414">
        <v>0</v>
      </c>
      <c r="R414">
        <v>1.3333333333333333</v>
      </c>
      <c r="S414">
        <v>0.33333333333333331</v>
      </c>
      <c r="T414">
        <v>0</v>
      </c>
      <c r="U414">
        <v>0</v>
      </c>
      <c r="V414">
        <v>0</v>
      </c>
      <c r="W414">
        <v>0.66666666666666663</v>
      </c>
      <c r="X414">
        <v>0</v>
      </c>
      <c r="Y414">
        <v>0</v>
      </c>
      <c r="Z414">
        <v>0.33333333333333331</v>
      </c>
      <c r="AA414">
        <v>-2.5333321469558361</v>
      </c>
      <c r="AB414">
        <v>-1.4747590814619411</v>
      </c>
      <c r="AC414">
        <v>-1.6589417540167226</v>
      </c>
      <c r="AD414">
        <v>-1.3011227121885085</v>
      </c>
      <c r="AE414">
        <v>-2.1702240241422683</v>
      </c>
      <c r="AF414">
        <v>-1.1277084716364882</v>
      </c>
      <c r="AG414">
        <v>-0.44344354054513246</v>
      </c>
      <c r="AH414">
        <v>-4.0092244408324193E-2</v>
      </c>
      <c r="AI414">
        <v>1.5829580515870521</v>
      </c>
    </row>
    <row r="415" spans="1:35" hidden="1" x14ac:dyDescent="0.3">
      <c r="A415">
        <v>35</v>
      </c>
      <c r="B415">
        <v>414</v>
      </c>
      <c r="C415" s="26">
        <v>0</v>
      </c>
      <c r="D415" s="26">
        <v>338</v>
      </c>
      <c r="E415" s="26">
        <v>0</v>
      </c>
      <c r="F415">
        <v>-1.4832454492631684</v>
      </c>
      <c r="G415">
        <v>-0.95768330014537861</v>
      </c>
      <c r="H415">
        <v>-0.52556214911778976</v>
      </c>
      <c r="I415" t="s">
        <v>643</v>
      </c>
      <c r="J415" t="s">
        <v>32</v>
      </c>
      <c r="K415" t="s">
        <v>39</v>
      </c>
      <c r="L415" t="s">
        <v>274</v>
      </c>
      <c r="M415" s="27">
        <v>34.1</v>
      </c>
      <c r="N415" s="28">
        <v>3</v>
      </c>
      <c r="O415">
        <v>8.8055555555555571</v>
      </c>
      <c r="P415">
        <v>2.6666666666666665</v>
      </c>
      <c r="Q415">
        <v>0</v>
      </c>
      <c r="R415">
        <v>0.33333333333333331</v>
      </c>
      <c r="S415">
        <v>0</v>
      </c>
      <c r="T415">
        <v>0</v>
      </c>
      <c r="U415">
        <v>0</v>
      </c>
      <c r="V415">
        <v>0.44444444444444442</v>
      </c>
      <c r="W415">
        <v>3</v>
      </c>
      <c r="X415">
        <v>0</v>
      </c>
      <c r="Y415">
        <v>0</v>
      </c>
      <c r="Z415">
        <v>0</v>
      </c>
      <c r="AA415">
        <v>-2.1024517787161758</v>
      </c>
      <c r="AB415">
        <v>-1.4747590814619411</v>
      </c>
      <c r="AC415">
        <v>-2.0166120792205819</v>
      </c>
      <c r="AD415">
        <v>-1.4508704652563991</v>
      </c>
      <c r="AE415">
        <v>-2.1702240241422683</v>
      </c>
      <c r="AF415">
        <v>-1.1277084716364882</v>
      </c>
      <c r="AG415">
        <v>-0.14522275228161963</v>
      </c>
      <c r="AH415">
        <v>-4.0092244408324193E-2</v>
      </c>
      <c r="AI415">
        <v>1.9087911958153909</v>
      </c>
    </row>
    <row r="416" spans="1:35" hidden="1" x14ac:dyDescent="0.3">
      <c r="A416">
        <v>35</v>
      </c>
      <c r="B416">
        <v>415</v>
      </c>
      <c r="C416" s="26">
        <v>0</v>
      </c>
      <c r="D416" s="26">
        <v>740</v>
      </c>
      <c r="E416" s="26">
        <v>0</v>
      </c>
      <c r="F416">
        <v>-1.4851880667158099</v>
      </c>
      <c r="G416">
        <v>-0.98076597309843982</v>
      </c>
      <c r="H416">
        <v>-0.50442209361737012</v>
      </c>
      <c r="I416" t="s">
        <v>644</v>
      </c>
      <c r="J416" t="s">
        <v>32</v>
      </c>
      <c r="K416" t="s">
        <v>37</v>
      </c>
      <c r="L416" t="s">
        <v>45</v>
      </c>
      <c r="M416" s="27">
        <v>20.100000000000001</v>
      </c>
      <c r="N416" s="28">
        <v>2</v>
      </c>
      <c r="O416">
        <v>2.4416666666666669</v>
      </c>
      <c r="P416">
        <v>0</v>
      </c>
      <c r="Q416">
        <v>0</v>
      </c>
      <c r="R416">
        <v>1.5</v>
      </c>
      <c r="S416">
        <v>0</v>
      </c>
      <c r="T416">
        <v>0</v>
      </c>
      <c r="U416">
        <v>0</v>
      </c>
      <c r="V416">
        <v>0</v>
      </c>
      <c r="W416">
        <v>0.5</v>
      </c>
      <c r="X416">
        <v>0</v>
      </c>
      <c r="Y416">
        <v>0</v>
      </c>
      <c r="Z416">
        <v>0</v>
      </c>
      <c r="AA416">
        <v>-2.5333321469558361</v>
      </c>
      <c r="AB416">
        <v>-1.4747590814619411</v>
      </c>
      <c r="AC416">
        <v>-1.5993300331494127</v>
      </c>
      <c r="AD416">
        <v>-1.4508704652563991</v>
      </c>
      <c r="AE416">
        <v>-2.1702240241422683</v>
      </c>
      <c r="AF416">
        <v>-1.1277084716364882</v>
      </c>
      <c r="AG416">
        <v>-0.3393684866906807</v>
      </c>
      <c r="AH416">
        <v>-4.0092244408324193E-2</v>
      </c>
      <c r="AI416">
        <v>1.9087911958153909</v>
      </c>
    </row>
    <row r="417" spans="1:35" hidden="1" x14ac:dyDescent="0.3">
      <c r="A417">
        <v>35</v>
      </c>
      <c r="B417">
        <v>416</v>
      </c>
      <c r="C417" s="26">
        <v>0</v>
      </c>
      <c r="D417" s="26">
        <v>264</v>
      </c>
      <c r="E417" s="26">
        <v>1</v>
      </c>
      <c r="F417">
        <v>-1.4942115273563525</v>
      </c>
      <c r="G417">
        <v>-1.0507791817323531</v>
      </c>
      <c r="H417">
        <v>-0.44343234562399947</v>
      </c>
      <c r="I417" t="s">
        <v>645</v>
      </c>
      <c r="J417" t="s">
        <v>32</v>
      </c>
      <c r="K417" t="s">
        <v>118</v>
      </c>
      <c r="L417" t="s">
        <v>274</v>
      </c>
      <c r="M417" s="27">
        <v>20.9</v>
      </c>
      <c r="N417" s="28">
        <v>8</v>
      </c>
      <c r="O417">
        <v>4.947916666666667</v>
      </c>
      <c r="P417">
        <v>1.125</v>
      </c>
      <c r="Q417">
        <v>0</v>
      </c>
      <c r="R417">
        <v>1.125</v>
      </c>
      <c r="S417">
        <v>0.25</v>
      </c>
      <c r="T417">
        <v>0</v>
      </c>
      <c r="U417">
        <v>0.125</v>
      </c>
      <c r="V417">
        <v>0.26666666666666666</v>
      </c>
      <c r="W417">
        <v>1.875</v>
      </c>
      <c r="X417">
        <v>0.33333333333333331</v>
      </c>
      <c r="Y417">
        <v>0.375</v>
      </c>
      <c r="Z417">
        <v>0.375</v>
      </c>
      <c r="AA417">
        <v>-2.3515544916047291</v>
      </c>
      <c r="AB417">
        <v>-1.4747590814619411</v>
      </c>
      <c r="AC417">
        <v>-1.7334564051008599</v>
      </c>
      <c r="AD417">
        <v>-1.3385596504554811</v>
      </c>
      <c r="AE417">
        <v>-2.1702240241422683</v>
      </c>
      <c r="AF417">
        <v>-0.93371701897959603</v>
      </c>
      <c r="AG417">
        <v>-0.53976085265521867</v>
      </c>
      <c r="AH417">
        <v>-0.45721001974959208</v>
      </c>
      <c r="AI417">
        <v>1.5422289085585095</v>
      </c>
    </row>
    <row r="418" spans="1:35" hidden="1" x14ac:dyDescent="0.3">
      <c r="A418">
        <v>35</v>
      </c>
      <c r="B418">
        <v>417</v>
      </c>
      <c r="C418" s="26">
        <v>0</v>
      </c>
      <c r="D418" s="26">
        <v>480</v>
      </c>
      <c r="E418" s="26">
        <v>0</v>
      </c>
      <c r="F418">
        <v>-1.5063753311827612</v>
      </c>
      <c r="G418">
        <v>-0.99875695464662229</v>
      </c>
      <c r="H418">
        <v>-0.50761837653613895</v>
      </c>
      <c r="I418" t="s">
        <v>646</v>
      </c>
      <c r="J418" t="s">
        <v>32</v>
      </c>
      <c r="K418" t="s">
        <v>90</v>
      </c>
      <c r="L418" t="s">
        <v>275</v>
      </c>
      <c r="M418" s="27">
        <v>20.6</v>
      </c>
      <c r="N418" s="28">
        <v>3</v>
      </c>
      <c r="O418">
        <v>3.0722222222222224</v>
      </c>
      <c r="P418">
        <v>0</v>
      </c>
      <c r="Q418">
        <v>0</v>
      </c>
      <c r="R418">
        <v>0.66666666666666663</v>
      </c>
      <c r="S418">
        <v>0.33333333333333331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0.33333333333333331</v>
      </c>
      <c r="AA418">
        <v>-2.5333321469558361</v>
      </c>
      <c r="AB418">
        <v>-1.4747590814619411</v>
      </c>
      <c r="AC418">
        <v>-1.8973886374859619</v>
      </c>
      <c r="AD418">
        <v>-1.3011227121885085</v>
      </c>
      <c r="AE418">
        <v>-2.1702240241422683</v>
      </c>
      <c r="AF418">
        <v>-1.1277084716364882</v>
      </c>
      <c r="AG418">
        <v>-2.7143325127325285E-2</v>
      </c>
      <c r="AH418">
        <v>-4.0092244408324193E-2</v>
      </c>
      <c r="AI418">
        <v>1.5829580515870521</v>
      </c>
    </row>
    <row r="419" spans="1:35" hidden="1" x14ac:dyDescent="0.3">
      <c r="A419">
        <v>35</v>
      </c>
      <c r="B419">
        <v>418</v>
      </c>
      <c r="C419" s="26">
        <v>0</v>
      </c>
      <c r="D419" s="26">
        <v>660</v>
      </c>
      <c r="E419" s="26">
        <v>0</v>
      </c>
      <c r="F419">
        <v>-1.5074654851589495</v>
      </c>
      <c r="G419">
        <v>-1.0697442204569025</v>
      </c>
      <c r="H419">
        <v>-0.43772126470204697</v>
      </c>
      <c r="I419" t="s">
        <v>647</v>
      </c>
      <c r="J419" t="s">
        <v>32</v>
      </c>
      <c r="K419" t="s">
        <v>84</v>
      </c>
      <c r="L419" t="s">
        <v>275</v>
      </c>
      <c r="M419" s="27">
        <v>27.7</v>
      </c>
      <c r="N419" s="28">
        <v>4</v>
      </c>
      <c r="O419">
        <v>3.8208333333333333</v>
      </c>
      <c r="P419">
        <v>0</v>
      </c>
      <c r="Q419">
        <v>0</v>
      </c>
      <c r="R419">
        <v>0.75</v>
      </c>
      <c r="S419">
        <v>0.25</v>
      </c>
      <c r="T419">
        <v>0</v>
      </c>
      <c r="U419">
        <v>0</v>
      </c>
      <c r="V419">
        <v>0</v>
      </c>
      <c r="W419">
        <v>0.75</v>
      </c>
      <c r="X419">
        <v>0</v>
      </c>
      <c r="Y419">
        <v>0</v>
      </c>
      <c r="Z419">
        <v>0.5</v>
      </c>
      <c r="AA419">
        <v>-2.5333321469558361</v>
      </c>
      <c r="AB419">
        <v>-1.4747590814619411</v>
      </c>
      <c r="AC419">
        <v>-1.867582777052307</v>
      </c>
      <c r="AD419">
        <v>-1.3385596504554811</v>
      </c>
      <c r="AE419">
        <v>-2.1702240241422683</v>
      </c>
      <c r="AF419">
        <v>-1.1277084716364882</v>
      </c>
      <c r="AG419">
        <v>-0.49548106747235837</v>
      </c>
      <c r="AH419">
        <v>-4.0092244408324193E-2</v>
      </c>
      <c r="AI419">
        <v>1.4200414794728824</v>
      </c>
    </row>
    <row r="420" spans="1:35" hidden="1" x14ac:dyDescent="0.3">
      <c r="A420">
        <v>35</v>
      </c>
      <c r="B420">
        <v>419</v>
      </c>
      <c r="C420" s="26">
        <v>0</v>
      </c>
      <c r="D420" s="26">
        <v>700</v>
      </c>
      <c r="E420" s="26">
        <v>0</v>
      </c>
      <c r="F420">
        <v>-1.5107359470875141</v>
      </c>
      <c r="G420">
        <v>-0.96594486210272579</v>
      </c>
      <c r="H420">
        <v>-0.54479108498478834</v>
      </c>
      <c r="I420" t="s">
        <v>648</v>
      </c>
      <c r="J420" t="s">
        <v>32</v>
      </c>
      <c r="K420" t="s">
        <v>37</v>
      </c>
      <c r="L420" t="s">
        <v>275</v>
      </c>
      <c r="M420" s="27">
        <v>20.6</v>
      </c>
      <c r="N420" s="28">
        <v>1</v>
      </c>
      <c r="O420">
        <v>0.41666666666666669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-2.5333321469558361</v>
      </c>
      <c r="AB420">
        <v>-1.4747590814619411</v>
      </c>
      <c r="AC420">
        <v>-1.7781651957513422</v>
      </c>
      <c r="AD420">
        <v>-1.4508704652563991</v>
      </c>
      <c r="AE420">
        <v>-2.1702240241422683</v>
      </c>
      <c r="AF420">
        <v>-1.1277084716364882</v>
      </c>
      <c r="AG420">
        <v>-2.7143325127325285E-2</v>
      </c>
      <c r="AH420">
        <v>-4.0092244408324193E-2</v>
      </c>
      <c r="AI420">
        <v>1.9087911958153909</v>
      </c>
    </row>
    <row r="421" spans="1:35" hidden="1" x14ac:dyDescent="0.3">
      <c r="A421">
        <v>35</v>
      </c>
      <c r="B421">
        <v>420</v>
      </c>
      <c r="C421" s="26">
        <v>0</v>
      </c>
      <c r="D421" s="26">
        <v>298</v>
      </c>
      <c r="E421" s="26">
        <v>0</v>
      </c>
      <c r="F421">
        <v>-1.5117457580160898</v>
      </c>
      <c r="G421">
        <v>-0.95167444710642102</v>
      </c>
      <c r="H421">
        <v>-0.56007131090966877</v>
      </c>
      <c r="I421" t="s">
        <v>649</v>
      </c>
      <c r="J421" t="s">
        <v>32</v>
      </c>
      <c r="K421" t="s">
        <v>72</v>
      </c>
      <c r="L421" t="s">
        <v>275</v>
      </c>
      <c r="M421" s="27">
        <v>23.2</v>
      </c>
      <c r="N421" s="28">
        <v>6</v>
      </c>
      <c r="O421">
        <v>2.447222222222222</v>
      </c>
      <c r="P421">
        <v>1.8333333333333333</v>
      </c>
      <c r="Q421">
        <v>0</v>
      </c>
      <c r="R421">
        <v>0.16666666666666666</v>
      </c>
      <c r="S421">
        <v>0.16666666666666666</v>
      </c>
      <c r="T421">
        <v>0</v>
      </c>
      <c r="U421">
        <v>0</v>
      </c>
      <c r="V421">
        <v>1</v>
      </c>
      <c r="W421">
        <v>0.66666666666666663</v>
      </c>
      <c r="X421">
        <v>0.75</v>
      </c>
      <c r="Y421">
        <v>0.66666666666666663</v>
      </c>
      <c r="Z421">
        <v>0.33333333333333331</v>
      </c>
      <c r="AA421">
        <v>-2.2371018937910696</v>
      </c>
      <c r="AB421">
        <v>-1.4747590814619411</v>
      </c>
      <c r="AC421">
        <v>-2.0762238000878916</v>
      </c>
      <c r="AD421">
        <v>-1.3759965887224539</v>
      </c>
      <c r="AE421">
        <v>-2.1702240241422683</v>
      </c>
      <c r="AF421">
        <v>-1.1277084716364882</v>
      </c>
      <c r="AG421">
        <v>0.43419223056778655</v>
      </c>
      <c r="AH421">
        <v>-0.12020644627051533</v>
      </c>
      <c r="AI421">
        <v>1.5829580515870521</v>
      </c>
    </row>
    <row r="422" spans="1:35" hidden="1" x14ac:dyDescent="0.3">
      <c r="A422">
        <v>36</v>
      </c>
      <c r="B422">
        <v>421</v>
      </c>
      <c r="C422" s="26">
        <v>0</v>
      </c>
      <c r="D422" s="26">
        <v>688</v>
      </c>
      <c r="E422" s="26">
        <v>0</v>
      </c>
      <c r="F422">
        <v>-1.5132009505892365</v>
      </c>
      <c r="G422">
        <v>-0.99880082664355185</v>
      </c>
      <c r="H422">
        <v>-0.51440012394568468</v>
      </c>
      <c r="I422" t="s">
        <v>650</v>
      </c>
      <c r="J422" t="s">
        <v>32</v>
      </c>
      <c r="K422" t="s">
        <v>78</v>
      </c>
      <c r="L422" t="s">
        <v>274</v>
      </c>
      <c r="M422" s="27">
        <v>21.1</v>
      </c>
      <c r="N422" s="28">
        <v>2</v>
      </c>
      <c r="O422">
        <v>3.6749999999999998</v>
      </c>
      <c r="P422">
        <v>1</v>
      </c>
      <c r="Q422">
        <v>0</v>
      </c>
      <c r="R422">
        <v>0.5</v>
      </c>
      <c r="S422">
        <v>0</v>
      </c>
      <c r="T422">
        <v>0</v>
      </c>
      <c r="U422">
        <v>0</v>
      </c>
      <c r="V422">
        <v>0.33333333333333331</v>
      </c>
      <c r="W422">
        <v>1.5</v>
      </c>
      <c r="X422">
        <v>0</v>
      </c>
      <c r="Y422">
        <v>0</v>
      </c>
      <c r="Z422">
        <v>0</v>
      </c>
      <c r="AA422">
        <v>-2.3717520088659634</v>
      </c>
      <c r="AB422">
        <v>-1.4747590814619411</v>
      </c>
      <c r="AC422">
        <v>-1.9570003583532718</v>
      </c>
      <c r="AD422">
        <v>-1.4508704652563991</v>
      </c>
      <c r="AE422">
        <v>-2.1702240241422683</v>
      </c>
      <c r="AF422">
        <v>-1.1277084716364882</v>
      </c>
      <c r="AG422">
        <v>-0.30559198148270222</v>
      </c>
      <c r="AH422">
        <v>-4.0092244408324193E-2</v>
      </c>
      <c r="AI422">
        <v>1.9087911958153909</v>
      </c>
    </row>
    <row r="423" spans="1:35" hidden="1" x14ac:dyDescent="0.3">
      <c r="A423">
        <v>36</v>
      </c>
      <c r="B423">
        <v>422</v>
      </c>
      <c r="C423" s="26">
        <v>0</v>
      </c>
      <c r="D423" s="26">
        <v>592</v>
      </c>
      <c r="E423" s="26">
        <v>0</v>
      </c>
      <c r="F423">
        <v>-1.5156659540909589</v>
      </c>
      <c r="G423">
        <v>-1.0015011007878885</v>
      </c>
      <c r="H423">
        <v>-0.51416485330307049</v>
      </c>
      <c r="I423" t="s">
        <v>651</v>
      </c>
      <c r="J423" t="s">
        <v>32</v>
      </c>
      <c r="K423" t="s">
        <v>98</v>
      </c>
      <c r="L423" t="s">
        <v>274</v>
      </c>
      <c r="M423" s="27">
        <v>24.4</v>
      </c>
      <c r="N423" s="28">
        <v>1</v>
      </c>
      <c r="O423">
        <v>7.083333333333333</v>
      </c>
      <c r="P423">
        <v>2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1</v>
      </c>
      <c r="X423">
        <v>0</v>
      </c>
      <c r="Y423">
        <v>0</v>
      </c>
      <c r="Z423">
        <v>1</v>
      </c>
      <c r="AA423">
        <v>-2.2101718707760907</v>
      </c>
      <c r="AB423">
        <v>-1.4747590814619411</v>
      </c>
      <c r="AC423">
        <v>-2.1358355209552013</v>
      </c>
      <c r="AD423">
        <v>-1.4508704652563991</v>
      </c>
      <c r="AE423">
        <v>-2.1702240241422683</v>
      </c>
      <c r="AF423">
        <v>-1.1277084716364882</v>
      </c>
      <c r="AG423">
        <v>0.66486000841534254</v>
      </c>
      <c r="AH423">
        <v>-4.0092244408324193E-2</v>
      </c>
      <c r="AI423">
        <v>0.93129176313037398</v>
      </c>
    </row>
    <row r="424" spans="1:35" hidden="1" x14ac:dyDescent="0.3">
      <c r="A424">
        <v>36</v>
      </c>
      <c r="B424">
        <v>423</v>
      </c>
      <c r="C424" s="26">
        <v>0</v>
      </c>
      <c r="D424" s="26">
        <v>550</v>
      </c>
      <c r="E424" s="26">
        <v>0</v>
      </c>
      <c r="F424">
        <v>-1.5245032215320922</v>
      </c>
      <c r="G424">
        <v>-0.99227464192550285</v>
      </c>
      <c r="H424">
        <v>-0.53222857960658931</v>
      </c>
      <c r="I424" t="s">
        <v>652</v>
      </c>
      <c r="J424" t="s">
        <v>32</v>
      </c>
      <c r="K424" t="s">
        <v>124</v>
      </c>
      <c r="L424" t="s">
        <v>274</v>
      </c>
      <c r="M424" s="27">
        <v>22.8</v>
      </c>
      <c r="N424" s="28">
        <v>3</v>
      </c>
      <c r="O424">
        <v>3.9722222222222219</v>
      </c>
      <c r="P424">
        <v>2.3333333333333335</v>
      </c>
      <c r="Q424">
        <v>0</v>
      </c>
      <c r="R424">
        <v>0.66666666666666663</v>
      </c>
      <c r="S424">
        <v>0.33333333333333331</v>
      </c>
      <c r="T424">
        <v>0.33333333333333331</v>
      </c>
      <c r="U424">
        <v>0.33333333333333331</v>
      </c>
      <c r="V424">
        <v>0.42857142857142855</v>
      </c>
      <c r="W424">
        <v>2.3333333333333335</v>
      </c>
      <c r="X424">
        <v>0.25</v>
      </c>
      <c r="Y424">
        <v>1.3333333333333333</v>
      </c>
      <c r="Z424">
        <v>0</v>
      </c>
      <c r="AA424">
        <v>-2.1563118247461333</v>
      </c>
      <c r="AB424">
        <v>-1.4747590814619411</v>
      </c>
      <c r="AC424">
        <v>-1.8973886374859619</v>
      </c>
      <c r="AD424">
        <v>-1.3011227121885085</v>
      </c>
      <c r="AE424">
        <v>-1.4437932918378003</v>
      </c>
      <c r="AF424">
        <v>-0.61039793121810904</v>
      </c>
      <c r="AG424">
        <v>-0.16774042242027193</v>
      </c>
      <c r="AH424">
        <v>-1.7877490717861906</v>
      </c>
      <c r="AI424">
        <v>1.9087911958153909</v>
      </c>
    </row>
    <row r="425" spans="1:35" hidden="1" x14ac:dyDescent="0.3">
      <c r="A425">
        <v>36</v>
      </c>
      <c r="B425">
        <v>424</v>
      </c>
      <c r="C425" s="26">
        <v>0</v>
      </c>
      <c r="D425" s="26">
        <v>756</v>
      </c>
      <c r="E425" s="26">
        <v>0</v>
      </c>
      <c r="F425">
        <v>-1.5362838274592183</v>
      </c>
      <c r="G425">
        <v>-0.98581543572516239</v>
      </c>
      <c r="H425">
        <v>-0.55046839173405593</v>
      </c>
      <c r="I425" t="s">
        <v>653</v>
      </c>
      <c r="J425" t="s">
        <v>241</v>
      </c>
      <c r="K425" t="s">
        <v>42</v>
      </c>
      <c r="L425" t="s">
        <v>275</v>
      </c>
      <c r="M425" s="27">
        <v>22</v>
      </c>
      <c r="N425" s="28">
        <v>2</v>
      </c>
      <c r="O425">
        <v>1.4000000000000001</v>
      </c>
      <c r="P425">
        <v>0</v>
      </c>
      <c r="Q425">
        <v>0</v>
      </c>
      <c r="R425">
        <v>0.5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-2.5333321469558361</v>
      </c>
      <c r="AB425">
        <v>-1.4747590814619411</v>
      </c>
      <c r="AC425">
        <v>-1.9570003583532718</v>
      </c>
      <c r="AD425">
        <v>-1.4508704652563991</v>
      </c>
      <c r="AE425">
        <v>-2.1702240241422683</v>
      </c>
      <c r="AF425">
        <v>-1.1277084716364882</v>
      </c>
      <c r="AG425">
        <v>-2.7143325127325285E-2</v>
      </c>
      <c r="AH425">
        <v>-4.0092244408324193E-2</v>
      </c>
      <c r="AI425">
        <v>1.9087911958153909</v>
      </c>
    </row>
    <row r="426" spans="1:35" hidden="1" x14ac:dyDescent="0.3">
      <c r="A426">
        <v>36</v>
      </c>
      <c r="B426">
        <v>425</v>
      </c>
      <c r="C426" s="26">
        <v>0</v>
      </c>
      <c r="D426" s="26">
        <v>594</v>
      </c>
      <c r="E426" s="26">
        <v>0</v>
      </c>
      <c r="F426">
        <v>-1.5362838274592183</v>
      </c>
      <c r="G426">
        <v>-1.0205071203433131</v>
      </c>
      <c r="H426">
        <v>-0.51577670711590518</v>
      </c>
      <c r="I426" t="s">
        <v>654</v>
      </c>
      <c r="J426" t="s">
        <v>241</v>
      </c>
      <c r="K426" t="s">
        <v>42</v>
      </c>
      <c r="L426" t="s">
        <v>275</v>
      </c>
      <c r="M426" s="27">
        <v>21.9</v>
      </c>
      <c r="N426" s="28">
        <v>2</v>
      </c>
      <c r="O426">
        <v>2.4249999999999998</v>
      </c>
      <c r="P426">
        <v>0</v>
      </c>
      <c r="Q426">
        <v>0</v>
      </c>
      <c r="R426">
        <v>0.5</v>
      </c>
      <c r="S426">
        <v>0</v>
      </c>
      <c r="T426">
        <v>0</v>
      </c>
      <c r="U426">
        <v>0</v>
      </c>
      <c r="V426">
        <v>0</v>
      </c>
      <c r="W426">
        <v>0.5</v>
      </c>
      <c r="X426">
        <v>0</v>
      </c>
      <c r="Y426">
        <v>0</v>
      </c>
      <c r="Z426">
        <v>0</v>
      </c>
      <c r="AA426">
        <v>-2.5333321469558361</v>
      </c>
      <c r="AB426">
        <v>-1.4747590814619411</v>
      </c>
      <c r="AC426">
        <v>-1.9570003583532718</v>
      </c>
      <c r="AD426">
        <v>-1.4508704652563991</v>
      </c>
      <c r="AE426">
        <v>-2.1702240241422683</v>
      </c>
      <c r="AF426">
        <v>-1.1277084716364882</v>
      </c>
      <c r="AG426">
        <v>-0.3393684866906807</v>
      </c>
      <c r="AH426">
        <v>-4.0092244408324193E-2</v>
      </c>
      <c r="AI426">
        <v>1.9087911958153909</v>
      </c>
    </row>
    <row r="427" spans="1:35" hidden="1" x14ac:dyDescent="0.3">
      <c r="A427">
        <v>36</v>
      </c>
      <c r="B427">
        <v>426</v>
      </c>
      <c r="C427" s="26">
        <v>0</v>
      </c>
      <c r="D427" s="26">
        <v>607</v>
      </c>
      <c r="E427" s="26">
        <v>0</v>
      </c>
      <c r="F427">
        <v>-1.5362838274592183</v>
      </c>
      <c r="G427">
        <v>-1.0401209597632191</v>
      </c>
      <c r="H427">
        <v>-0.49616286769599927</v>
      </c>
      <c r="I427" t="s">
        <v>655</v>
      </c>
      <c r="J427" t="s">
        <v>656</v>
      </c>
      <c r="K427" t="s">
        <v>54</v>
      </c>
      <c r="L427" t="s">
        <v>275</v>
      </c>
      <c r="M427" s="27">
        <v>20.6</v>
      </c>
      <c r="N427" s="28">
        <v>2</v>
      </c>
      <c r="O427">
        <v>1.3166666666666669</v>
      </c>
      <c r="P427">
        <v>0</v>
      </c>
      <c r="Q427">
        <v>0</v>
      </c>
      <c r="R427">
        <v>0.5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0.5</v>
      </c>
      <c r="AA427">
        <v>-2.5333321469558361</v>
      </c>
      <c r="AB427">
        <v>-1.4747590814619411</v>
      </c>
      <c r="AC427">
        <v>-1.9570003583532718</v>
      </c>
      <c r="AD427">
        <v>-1.4508704652563991</v>
      </c>
      <c r="AE427">
        <v>-2.1702240241422683</v>
      </c>
      <c r="AF427">
        <v>-1.1277084716364882</v>
      </c>
      <c r="AG427">
        <v>-2.7143325127325285E-2</v>
      </c>
      <c r="AH427">
        <v>-4.0092244408324193E-2</v>
      </c>
      <c r="AI427">
        <v>1.4200414794728824</v>
      </c>
    </row>
    <row r="428" spans="1:35" hidden="1" x14ac:dyDescent="0.3">
      <c r="A428">
        <v>36</v>
      </c>
      <c r="B428">
        <v>427</v>
      </c>
      <c r="C428" s="26">
        <v>0</v>
      </c>
      <c r="D428" s="26">
        <v>686</v>
      </c>
      <c r="E428" s="26">
        <v>0</v>
      </c>
      <c r="F428">
        <v>-1.5457873057165057</v>
      </c>
      <c r="G428">
        <v>-1.0550514765624539</v>
      </c>
      <c r="H428">
        <v>-0.49073582915405178</v>
      </c>
      <c r="I428" t="s">
        <v>657</v>
      </c>
      <c r="J428" t="s">
        <v>32</v>
      </c>
      <c r="K428" t="s">
        <v>84</v>
      </c>
      <c r="L428" t="s">
        <v>274</v>
      </c>
      <c r="M428" s="27">
        <v>25.2</v>
      </c>
      <c r="N428" s="28">
        <v>4</v>
      </c>
      <c r="O428">
        <v>2.0958333333333332</v>
      </c>
      <c r="P428">
        <v>0</v>
      </c>
      <c r="Q428">
        <v>0</v>
      </c>
      <c r="R428">
        <v>0</v>
      </c>
      <c r="S428">
        <v>0.25</v>
      </c>
      <c r="T428">
        <v>0</v>
      </c>
      <c r="U428">
        <v>0</v>
      </c>
      <c r="V428">
        <v>0</v>
      </c>
      <c r="W428">
        <v>0.5</v>
      </c>
      <c r="X428">
        <v>0</v>
      </c>
      <c r="Y428">
        <v>0</v>
      </c>
      <c r="Z428">
        <v>0.25</v>
      </c>
      <c r="AA428">
        <v>-2.5333321469558361</v>
      </c>
      <c r="AB428">
        <v>-1.4747590814619411</v>
      </c>
      <c r="AC428">
        <v>-2.1358355209552013</v>
      </c>
      <c r="AD428">
        <v>-1.3385596504554811</v>
      </c>
      <c r="AE428">
        <v>-2.1702240241422683</v>
      </c>
      <c r="AF428">
        <v>-1.1277084716364882</v>
      </c>
      <c r="AG428">
        <v>-0.3393684866906807</v>
      </c>
      <c r="AH428">
        <v>-4.0092244408324193E-2</v>
      </c>
      <c r="AI428">
        <v>1.6644163376441365</v>
      </c>
    </row>
    <row r="429" spans="1:35" hidden="1" x14ac:dyDescent="0.3">
      <c r="A429">
        <v>36</v>
      </c>
      <c r="B429">
        <v>428</v>
      </c>
      <c r="C429" s="26">
        <v>0</v>
      </c>
      <c r="D429" s="26">
        <v>274</v>
      </c>
      <c r="E429" s="26">
        <v>0</v>
      </c>
      <c r="F429">
        <v>-1.5490577676450705</v>
      </c>
      <c r="G429">
        <v>-0.99575072253638075</v>
      </c>
      <c r="H429">
        <v>-0.55330704510868978</v>
      </c>
      <c r="I429" t="s">
        <v>658</v>
      </c>
      <c r="J429" t="s">
        <v>241</v>
      </c>
      <c r="K429" t="s">
        <v>92</v>
      </c>
      <c r="L429" t="s">
        <v>275</v>
      </c>
      <c r="M429" s="27">
        <v>21.1</v>
      </c>
      <c r="N429" s="28">
        <v>4</v>
      </c>
      <c r="O429">
        <v>2.9749999999999996</v>
      </c>
      <c r="P429">
        <v>0</v>
      </c>
      <c r="Q429">
        <v>0</v>
      </c>
      <c r="R429">
        <v>0.25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-2.5333321469558361</v>
      </c>
      <c r="AB429">
        <v>-1.4747590814619411</v>
      </c>
      <c r="AC429">
        <v>-2.0464179396542366</v>
      </c>
      <c r="AD429">
        <v>-1.4508704652563991</v>
      </c>
      <c r="AE429">
        <v>-2.1702240241422683</v>
      </c>
      <c r="AF429">
        <v>-1.1277084716364882</v>
      </c>
      <c r="AG429">
        <v>-2.7143325127325285E-2</v>
      </c>
      <c r="AH429">
        <v>-4.0092244408324193E-2</v>
      </c>
      <c r="AI429">
        <v>1.9087911958153909</v>
      </c>
    </row>
    <row r="430" spans="1:35" hidden="1" x14ac:dyDescent="0.3">
      <c r="A430">
        <v>36</v>
      </c>
      <c r="B430">
        <v>429</v>
      </c>
      <c r="C430" s="26">
        <v>0</v>
      </c>
      <c r="D430" s="26">
        <v>694</v>
      </c>
      <c r="E430" s="26">
        <v>0</v>
      </c>
      <c r="F430">
        <v>-1.5618317078309225</v>
      </c>
      <c r="G430">
        <v>-1.0750693785839003</v>
      </c>
      <c r="H430">
        <v>-0.48676232924702223</v>
      </c>
      <c r="I430" t="s">
        <v>659</v>
      </c>
      <c r="J430" t="s">
        <v>241</v>
      </c>
      <c r="K430" t="s">
        <v>72</v>
      </c>
      <c r="L430" t="s">
        <v>274</v>
      </c>
      <c r="M430" s="27">
        <v>22.2</v>
      </c>
      <c r="N430" s="28">
        <v>1</v>
      </c>
      <c r="O430">
        <v>1.9833333333333334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-2.5333321469558361</v>
      </c>
      <c r="AB430">
        <v>-1.4747590814619411</v>
      </c>
      <c r="AC430">
        <v>-2.1358355209552013</v>
      </c>
      <c r="AD430">
        <v>-1.4508704652563991</v>
      </c>
      <c r="AE430">
        <v>-2.1702240241422683</v>
      </c>
      <c r="AF430">
        <v>-1.1277084716364882</v>
      </c>
      <c r="AG430">
        <v>-0.6515936482540361</v>
      </c>
      <c r="AH430">
        <v>-4.0092244408324193E-2</v>
      </c>
      <c r="AI430">
        <v>1.9087911958153909</v>
      </c>
    </row>
    <row r="431" spans="1:35" hidden="1" x14ac:dyDescent="0.3">
      <c r="A431">
        <v>36</v>
      </c>
      <c r="B431">
        <v>430</v>
      </c>
      <c r="C431" s="26">
        <v>0</v>
      </c>
      <c r="D431" s="26">
        <v>534</v>
      </c>
      <c r="E431" s="26">
        <v>0</v>
      </c>
      <c r="F431">
        <v>-1.5618317078309225</v>
      </c>
      <c r="G431">
        <v>-1.005686009347599</v>
      </c>
      <c r="H431">
        <v>-0.55614569848332351</v>
      </c>
      <c r="I431" t="s">
        <v>660</v>
      </c>
      <c r="J431" t="s">
        <v>241</v>
      </c>
      <c r="K431" t="s">
        <v>90</v>
      </c>
      <c r="L431" t="s">
        <v>275</v>
      </c>
      <c r="M431" s="27">
        <v>22.6</v>
      </c>
      <c r="N431" s="28">
        <v>1</v>
      </c>
      <c r="O431">
        <v>1.9666666666666668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-2.5333321469558361</v>
      </c>
      <c r="AB431">
        <v>-1.4747590814619411</v>
      </c>
      <c r="AC431">
        <v>-2.1358355209552013</v>
      </c>
      <c r="AD431">
        <v>-1.4508704652563991</v>
      </c>
      <c r="AE431">
        <v>-2.1702240241422683</v>
      </c>
      <c r="AF431">
        <v>-1.1277084716364882</v>
      </c>
      <c r="AG431">
        <v>-2.7143325127325285E-2</v>
      </c>
      <c r="AH431">
        <v>-4.0092244408324193E-2</v>
      </c>
      <c r="AI431">
        <v>1.9087911958153909</v>
      </c>
    </row>
    <row r="432" spans="1:35" hidden="1" x14ac:dyDescent="0.3">
      <c r="A432">
        <v>36</v>
      </c>
      <c r="B432">
        <v>431</v>
      </c>
      <c r="C432" s="26">
        <v>0</v>
      </c>
      <c r="D432" s="26">
        <v>379</v>
      </c>
      <c r="E432" s="26">
        <v>0</v>
      </c>
      <c r="F432">
        <v>-1.5618317078309225</v>
      </c>
      <c r="G432">
        <v>-1.005686009347599</v>
      </c>
      <c r="H432">
        <v>-0.55614569848332351</v>
      </c>
      <c r="I432" t="s">
        <v>661</v>
      </c>
      <c r="J432" t="s">
        <v>32</v>
      </c>
      <c r="K432" t="s">
        <v>52</v>
      </c>
      <c r="L432" t="s">
        <v>275</v>
      </c>
      <c r="M432" s="27">
        <v>31.1</v>
      </c>
      <c r="N432" s="28">
        <v>1</v>
      </c>
      <c r="O432">
        <v>2.4833333333333334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-2.5333321469558361</v>
      </c>
      <c r="AB432">
        <v>-1.4747590814619411</v>
      </c>
      <c r="AC432">
        <v>-2.1358355209552013</v>
      </c>
      <c r="AD432">
        <v>-1.4508704652563991</v>
      </c>
      <c r="AE432">
        <v>-2.1702240241422683</v>
      </c>
      <c r="AF432">
        <v>-1.1277084716364882</v>
      </c>
      <c r="AG432">
        <v>-2.7143325127325285E-2</v>
      </c>
      <c r="AH432">
        <v>-4.0092244408324193E-2</v>
      </c>
      <c r="AI432">
        <v>1.9087911958153909</v>
      </c>
    </row>
    <row r="433" spans="1:35" hidden="1" x14ac:dyDescent="0.3">
      <c r="A433">
        <v>36</v>
      </c>
      <c r="B433">
        <v>432</v>
      </c>
      <c r="C433" s="26">
        <v>0</v>
      </c>
      <c r="D433" s="26">
        <v>716</v>
      </c>
      <c r="E433" s="26">
        <v>0</v>
      </c>
      <c r="F433">
        <v>-1.5618317078309225</v>
      </c>
      <c r="G433">
        <v>-1.005686009347599</v>
      </c>
      <c r="H433">
        <v>-0.55614569848332351</v>
      </c>
      <c r="I433" t="s">
        <v>662</v>
      </c>
      <c r="J433" t="s">
        <v>241</v>
      </c>
      <c r="K433" t="s">
        <v>44</v>
      </c>
      <c r="L433" t="s">
        <v>274</v>
      </c>
      <c r="M433" s="27">
        <v>20.399999999999999</v>
      </c>
      <c r="N433" s="28">
        <v>1</v>
      </c>
      <c r="O433">
        <v>1.1166666666666667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-2.5333321469558361</v>
      </c>
      <c r="AB433">
        <v>-1.4747590814619411</v>
      </c>
      <c r="AC433">
        <v>-2.1358355209552013</v>
      </c>
      <c r="AD433">
        <v>-1.4508704652563991</v>
      </c>
      <c r="AE433">
        <v>-2.1702240241422683</v>
      </c>
      <c r="AF433">
        <v>-1.1277084716364882</v>
      </c>
      <c r="AG433">
        <v>-2.7143325127325285E-2</v>
      </c>
      <c r="AH433">
        <v>-4.0092244408324193E-2</v>
      </c>
      <c r="AI433">
        <v>1.9087911958153909</v>
      </c>
    </row>
    <row r="434" spans="1:35" hidden="1" x14ac:dyDescent="0.3">
      <c r="A434">
        <v>37</v>
      </c>
      <c r="B434">
        <v>433</v>
      </c>
      <c r="C434" s="26">
        <v>0</v>
      </c>
      <c r="D434" s="26">
        <v>572</v>
      </c>
      <c r="E434" s="26">
        <v>0</v>
      </c>
      <c r="F434">
        <v>-1.5618317078309225</v>
      </c>
      <c r="G434">
        <v>-1.005686009347599</v>
      </c>
      <c r="H434">
        <v>-0.55614569848332351</v>
      </c>
      <c r="I434" t="s">
        <v>663</v>
      </c>
      <c r="J434" t="s">
        <v>452</v>
      </c>
      <c r="K434" t="s">
        <v>50</v>
      </c>
      <c r="L434" t="s">
        <v>274</v>
      </c>
      <c r="M434" s="27">
        <v>20.100000000000001</v>
      </c>
      <c r="N434" s="28">
        <v>1</v>
      </c>
      <c r="O434">
        <v>0.23333333333333334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-2.5333321469558361</v>
      </c>
      <c r="AB434">
        <v>-1.4747590814619411</v>
      </c>
      <c r="AC434">
        <v>-2.1358355209552013</v>
      </c>
      <c r="AD434">
        <v>-1.4508704652563991</v>
      </c>
      <c r="AE434">
        <v>-2.1702240241422683</v>
      </c>
      <c r="AF434">
        <v>-1.1277084716364882</v>
      </c>
      <c r="AG434">
        <v>-2.7143325127325285E-2</v>
      </c>
      <c r="AH434">
        <v>-4.0092244408324193E-2</v>
      </c>
      <c r="AI434">
        <v>1.9087911958153909</v>
      </c>
    </row>
    <row r="435" spans="1:35" hidden="1" x14ac:dyDescent="0.3">
      <c r="A435">
        <v>37</v>
      </c>
      <c r="B435">
        <v>434</v>
      </c>
      <c r="C435" s="26">
        <v>0</v>
      </c>
      <c r="D435" s="26">
        <v>558</v>
      </c>
      <c r="E435" s="26">
        <v>0</v>
      </c>
      <c r="F435">
        <v>-1.5618317078309225</v>
      </c>
      <c r="G435">
        <v>-1.005686009347599</v>
      </c>
      <c r="H435">
        <v>-0.55614569848332351</v>
      </c>
      <c r="I435" t="s">
        <v>664</v>
      </c>
      <c r="J435" t="s">
        <v>32</v>
      </c>
      <c r="K435" t="s">
        <v>124</v>
      </c>
      <c r="L435" t="s">
        <v>275</v>
      </c>
      <c r="M435" s="27">
        <v>22.5</v>
      </c>
      <c r="N435" s="28">
        <v>1</v>
      </c>
      <c r="O435">
        <v>1.55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-2.5333321469558361</v>
      </c>
      <c r="AB435">
        <v>-1.4747590814619411</v>
      </c>
      <c r="AC435">
        <v>-2.1358355209552013</v>
      </c>
      <c r="AD435">
        <v>-1.4508704652563991</v>
      </c>
      <c r="AE435">
        <v>-2.1702240241422683</v>
      </c>
      <c r="AF435">
        <v>-1.1277084716364882</v>
      </c>
      <c r="AG435">
        <v>-2.7143325127325285E-2</v>
      </c>
      <c r="AH435">
        <v>-4.0092244408324193E-2</v>
      </c>
      <c r="AI435">
        <v>1.9087911958153909</v>
      </c>
    </row>
    <row r="436" spans="1:35" hidden="1" x14ac:dyDescent="0.3">
      <c r="A436">
        <v>37</v>
      </c>
      <c r="B436">
        <v>435</v>
      </c>
      <c r="C436" s="26">
        <v>0</v>
      </c>
      <c r="D436" s="26">
        <v>587</v>
      </c>
      <c r="E436" s="26">
        <v>0</v>
      </c>
      <c r="F436">
        <v>-1.5618317078309225</v>
      </c>
      <c r="G436">
        <v>-1.005686009347599</v>
      </c>
      <c r="H436">
        <v>-0.55614569848332351</v>
      </c>
      <c r="I436" t="s">
        <v>665</v>
      </c>
      <c r="J436" t="s">
        <v>241</v>
      </c>
      <c r="K436" t="s">
        <v>84</v>
      </c>
      <c r="L436" t="s">
        <v>274</v>
      </c>
      <c r="M436" s="27">
        <v>22.3</v>
      </c>
      <c r="N436" s="28">
        <v>1</v>
      </c>
      <c r="O436">
        <v>1.5166666666666666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-2.5333321469558361</v>
      </c>
      <c r="AB436">
        <v>-1.4747590814619411</v>
      </c>
      <c r="AC436">
        <v>-2.1358355209552013</v>
      </c>
      <c r="AD436">
        <v>-1.4508704652563991</v>
      </c>
      <c r="AE436">
        <v>-2.1702240241422683</v>
      </c>
      <c r="AF436">
        <v>-1.1277084716364882</v>
      </c>
      <c r="AG436">
        <v>-2.7143325127325285E-2</v>
      </c>
      <c r="AH436">
        <v>-4.0092244408324193E-2</v>
      </c>
      <c r="AI436">
        <v>1.9087911958153909</v>
      </c>
    </row>
    <row r="437" spans="1:35" hidden="1" x14ac:dyDescent="0.3">
      <c r="A437">
        <v>37</v>
      </c>
      <c r="B437">
        <v>436</v>
      </c>
      <c r="C437" s="26">
        <v>0</v>
      </c>
      <c r="D437" s="26">
        <v>593</v>
      </c>
      <c r="E437" s="26">
        <v>0</v>
      </c>
      <c r="F437">
        <v>-1.5618317078309225</v>
      </c>
      <c r="G437">
        <v>-1.005686009347599</v>
      </c>
      <c r="H437">
        <v>-0.55614569848332351</v>
      </c>
      <c r="I437" t="s">
        <v>666</v>
      </c>
      <c r="J437" t="s">
        <v>241</v>
      </c>
      <c r="K437" t="s">
        <v>160</v>
      </c>
      <c r="L437" t="s">
        <v>274</v>
      </c>
      <c r="M437" s="27">
        <v>23.7</v>
      </c>
      <c r="N437" s="28">
        <v>1</v>
      </c>
      <c r="O437">
        <v>6.7833333333333332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-2.5333321469558361</v>
      </c>
      <c r="AB437">
        <v>-1.4747590814619411</v>
      </c>
      <c r="AC437">
        <v>-2.1358355209552013</v>
      </c>
      <c r="AD437">
        <v>-1.4508704652563991</v>
      </c>
      <c r="AE437">
        <v>-2.1702240241422683</v>
      </c>
      <c r="AF437">
        <v>-1.1277084716364882</v>
      </c>
      <c r="AG437">
        <v>-2.7143325127325285E-2</v>
      </c>
      <c r="AH437">
        <v>-4.0092244408324193E-2</v>
      </c>
      <c r="AI437">
        <v>1.9087911958153909</v>
      </c>
    </row>
    <row r="438" spans="1:35" hidden="1" x14ac:dyDescent="0.3">
      <c r="A438">
        <v>37</v>
      </c>
      <c r="B438">
        <v>437</v>
      </c>
      <c r="C438" s="26">
        <v>0</v>
      </c>
      <c r="D438" s="26">
        <v>617</v>
      </c>
      <c r="E438" s="26">
        <v>0</v>
      </c>
      <c r="F438">
        <v>-1.5618317078309225</v>
      </c>
      <c r="G438">
        <v>-1.2183721112781638</v>
      </c>
      <c r="H438">
        <v>-0.34345959655275871</v>
      </c>
      <c r="I438" t="s">
        <v>667</v>
      </c>
      <c r="J438" t="s">
        <v>241</v>
      </c>
      <c r="K438" t="s">
        <v>56</v>
      </c>
      <c r="L438" t="s">
        <v>274</v>
      </c>
      <c r="M438" s="27">
        <v>22</v>
      </c>
      <c r="N438" s="28">
        <v>2</v>
      </c>
      <c r="O438">
        <v>2.2333333333333334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1.5</v>
      </c>
      <c r="X438">
        <v>0</v>
      </c>
      <c r="Y438">
        <v>0</v>
      </c>
      <c r="Z438">
        <v>1</v>
      </c>
      <c r="AA438">
        <v>-2.5333321469558361</v>
      </c>
      <c r="AB438">
        <v>-1.4747590814619411</v>
      </c>
      <c r="AC438">
        <v>-2.1358355209552013</v>
      </c>
      <c r="AD438">
        <v>-1.4508704652563991</v>
      </c>
      <c r="AE438">
        <v>-2.1702240241422683</v>
      </c>
      <c r="AF438">
        <v>-1.1277084716364882</v>
      </c>
      <c r="AG438">
        <v>-0.96381880981739143</v>
      </c>
      <c r="AH438">
        <v>-4.0092244408324193E-2</v>
      </c>
      <c r="AI438">
        <v>0.93129176313037398</v>
      </c>
    </row>
    <row r="439" spans="1:35" hidden="1" x14ac:dyDescent="0.3">
      <c r="A439">
        <v>37</v>
      </c>
      <c r="B439">
        <v>438</v>
      </c>
      <c r="C439" s="26">
        <v>0</v>
      </c>
      <c r="D439" s="26">
        <v>354</v>
      </c>
      <c r="E439" s="26">
        <v>0</v>
      </c>
      <c r="F439">
        <v>-1.5668071385055278</v>
      </c>
      <c r="G439">
        <v>-1.1106609467910764</v>
      </c>
      <c r="H439">
        <v>-0.45614619171445137</v>
      </c>
      <c r="I439" t="s">
        <v>668</v>
      </c>
      <c r="J439" t="s">
        <v>162</v>
      </c>
      <c r="K439" t="s">
        <v>68</v>
      </c>
      <c r="L439" t="s">
        <v>45</v>
      </c>
      <c r="M439" s="27">
        <v>28.9</v>
      </c>
      <c r="N439" s="28">
        <v>1</v>
      </c>
      <c r="O439">
        <v>8.2833333333333332</v>
      </c>
      <c r="P439">
        <v>3</v>
      </c>
      <c r="Q439">
        <v>0</v>
      </c>
      <c r="R439">
        <v>3</v>
      </c>
      <c r="S439">
        <v>0</v>
      </c>
      <c r="T439">
        <v>2</v>
      </c>
      <c r="U439">
        <v>2</v>
      </c>
      <c r="V439">
        <v>0.5</v>
      </c>
      <c r="W439">
        <v>2</v>
      </c>
      <c r="X439">
        <v>0.16666666666666666</v>
      </c>
      <c r="Y439">
        <v>6</v>
      </c>
      <c r="Z439">
        <v>1</v>
      </c>
      <c r="AA439">
        <v>-2.0485917326862184</v>
      </c>
      <c r="AB439">
        <v>-1.4747590814619411</v>
      </c>
      <c r="AC439">
        <v>-1.0628245453436238</v>
      </c>
      <c r="AD439">
        <v>-1.4508704652563991</v>
      </c>
      <c r="AE439">
        <v>2.1883603696845388</v>
      </c>
      <c r="AF439">
        <v>1.9761547708737872</v>
      </c>
      <c r="AG439">
        <v>4.0409685288631744E-2</v>
      </c>
      <c r="AH439">
        <v>-9.0951192853488383</v>
      </c>
      <c r="AI439">
        <v>0.93129176313037398</v>
      </c>
    </row>
    <row r="440" spans="1:35" hidden="1" x14ac:dyDescent="0.3">
      <c r="A440">
        <v>37</v>
      </c>
      <c r="B440">
        <v>439</v>
      </c>
      <c r="C440" s="26">
        <v>0</v>
      </c>
      <c r="D440" s="26">
        <v>461</v>
      </c>
      <c r="E440" s="26">
        <v>0</v>
      </c>
      <c r="F440">
        <v>-1.6524984067764095</v>
      </c>
      <c r="G440">
        <v>-1.0762045529718665</v>
      </c>
      <c r="H440">
        <v>-0.57629385380454301</v>
      </c>
      <c r="I440" t="s">
        <v>669</v>
      </c>
      <c r="J440" t="s">
        <v>670</v>
      </c>
      <c r="K440" t="s">
        <v>56</v>
      </c>
      <c r="L440" t="s">
        <v>274</v>
      </c>
      <c r="M440" s="27">
        <v>23.5</v>
      </c>
      <c r="N440" s="28">
        <v>2</v>
      </c>
      <c r="O440">
        <v>2.8083333333333336</v>
      </c>
      <c r="P440">
        <v>0.5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0.5</v>
      </c>
      <c r="Y440">
        <v>1</v>
      </c>
      <c r="Z440">
        <v>0</v>
      </c>
      <c r="AA440">
        <v>-2.4525420779108997</v>
      </c>
      <c r="AB440">
        <v>-1.4747590814619411</v>
      </c>
      <c r="AC440">
        <v>-2.1358355209552013</v>
      </c>
      <c r="AD440">
        <v>-1.4508704652563991</v>
      </c>
      <c r="AE440">
        <v>-2.1702240241422683</v>
      </c>
      <c r="AF440">
        <v>-1.1277084716364882</v>
      </c>
      <c r="AG440">
        <v>-2.7143325127325285E-2</v>
      </c>
      <c r="AH440">
        <v>-0.75554920607166753</v>
      </c>
      <c r="AI440">
        <v>1.9087911958153909</v>
      </c>
    </row>
    <row r="441" spans="1:35" hidden="1" x14ac:dyDescent="0.3">
      <c r="A441">
        <v>37</v>
      </c>
      <c r="B441">
        <v>440</v>
      </c>
      <c r="C441" s="26">
        <v>124.8</v>
      </c>
      <c r="D441" s="26">
        <v>358</v>
      </c>
      <c r="E441" s="26">
        <v>0</v>
      </c>
      <c r="F441">
        <v>-1.6553748568104769</v>
      </c>
      <c r="G441">
        <v>-1.0943026862840499</v>
      </c>
      <c r="H441">
        <v>-0.56107217052642699</v>
      </c>
      <c r="I441" t="s">
        <v>671</v>
      </c>
      <c r="J441" t="s">
        <v>241</v>
      </c>
      <c r="K441" t="s">
        <v>58</v>
      </c>
      <c r="L441" t="s">
        <v>275</v>
      </c>
      <c r="M441" s="27">
        <v>23.9</v>
      </c>
      <c r="N441" s="28">
        <v>2</v>
      </c>
      <c r="O441">
        <v>2.4166666666666665</v>
      </c>
      <c r="P441">
        <v>1</v>
      </c>
      <c r="Q441">
        <v>0</v>
      </c>
      <c r="R441">
        <v>0</v>
      </c>
      <c r="S441">
        <v>0</v>
      </c>
      <c r="T441">
        <v>0.5</v>
      </c>
      <c r="U441">
        <v>0</v>
      </c>
      <c r="V441">
        <v>1</v>
      </c>
      <c r="W441">
        <v>0.5</v>
      </c>
      <c r="X441">
        <v>0</v>
      </c>
      <c r="Y441">
        <v>1</v>
      </c>
      <c r="Z441">
        <v>0.5</v>
      </c>
      <c r="AA441">
        <v>-2.3717520088659634</v>
      </c>
      <c r="AB441">
        <v>-1.4747590814619411</v>
      </c>
      <c r="AC441">
        <v>-2.1358355209552013</v>
      </c>
      <c r="AD441">
        <v>-1.4508704652563991</v>
      </c>
      <c r="AE441">
        <v>-1.0805779256855663</v>
      </c>
      <c r="AF441">
        <v>-1.1277084716364882</v>
      </c>
      <c r="AG441">
        <v>0.31885834164400861</v>
      </c>
      <c r="AH441">
        <v>-1.9461205238117807</v>
      </c>
      <c r="AI441">
        <v>1.4200414794728824</v>
      </c>
    </row>
    <row r="442" spans="1:35" hidden="1" x14ac:dyDescent="0.3">
      <c r="A442">
        <v>37</v>
      </c>
      <c r="B442">
        <v>441</v>
      </c>
      <c r="C442" s="26">
        <v>0</v>
      </c>
      <c r="D442" s="26">
        <v>340</v>
      </c>
      <c r="E442" s="26">
        <v>0</v>
      </c>
      <c r="F442">
        <v>-1.7044049945793476</v>
      </c>
      <c r="G442">
        <v>-1.1667373979009346</v>
      </c>
      <c r="H442">
        <v>-0.53766759667841302</v>
      </c>
      <c r="I442" t="s">
        <v>672</v>
      </c>
      <c r="J442" t="s">
        <v>32</v>
      </c>
      <c r="K442" t="s">
        <v>81</v>
      </c>
      <c r="L442" t="s">
        <v>45</v>
      </c>
      <c r="M442" s="27">
        <v>27.1</v>
      </c>
      <c r="N442" s="28">
        <v>4</v>
      </c>
      <c r="O442">
        <v>11.15</v>
      </c>
      <c r="P442">
        <v>1</v>
      </c>
      <c r="Q442">
        <v>0</v>
      </c>
      <c r="R442">
        <v>2.25</v>
      </c>
      <c r="S442">
        <v>0.25</v>
      </c>
      <c r="T442">
        <v>0.25</v>
      </c>
      <c r="U442">
        <v>0</v>
      </c>
      <c r="V442">
        <v>0.2</v>
      </c>
      <c r="W442">
        <v>1.25</v>
      </c>
      <c r="X442">
        <v>0.25</v>
      </c>
      <c r="Y442">
        <v>2</v>
      </c>
      <c r="Z442">
        <v>0</v>
      </c>
      <c r="AA442">
        <v>-2.3717520088659634</v>
      </c>
      <c r="AB442">
        <v>-1.4747590814619411</v>
      </c>
      <c r="AC442">
        <v>-1.3310772892465181</v>
      </c>
      <c r="AD442">
        <v>-1.3385596504554811</v>
      </c>
      <c r="AE442">
        <v>-1.6254009749139173</v>
      </c>
      <c r="AF442">
        <v>-1.1277084716364882</v>
      </c>
      <c r="AG442">
        <v>-0.47859281486836908</v>
      </c>
      <c r="AH442">
        <v>-2.661577485475124</v>
      </c>
      <c r="AI442">
        <v>1.9087911958153909</v>
      </c>
    </row>
  </sheetData>
  <autoFilter ref="A1:AI442">
    <filterColumn colId="8">
      <filters>
        <filter val="Devin Booker"/>
        <filter val="Frank Kaminsky"/>
        <filter val="Jaren Jackson Jr."/>
        <filter val="Jimmy Butler"/>
        <filter val="Josh Hart"/>
        <filter val="Kris Dunn"/>
        <filter val="LeBron James"/>
        <filter val="Lonzo Ball"/>
        <filter val="Markieff Morris"/>
        <filter val="Marvin Bagley III"/>
        <filter val="Montrezl Harrell"/>
        <filter val="Serge Ibaka"/>
        <filter val="Shai Gilgeous-Alexander"/>
        <filter val="Will Barton"/>
        <filter val="Zach LaVin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2"/>
  <sheetViews>
    <sheetView workbookViewId="0">
      <selection activeCell="O1" sqref="O1:Z2"/>
    </sheetView>
  </sheetViews>
  <sheetFormatPr defaultColWidth="8.77734375" defaultRowHeight="14.4" x14ac:dyDescent="0.3"/>
  <cols>
    <col min="1" max="1" width="6.77734375" bestFit="1" customWidth="1"/>
    <col min="2" max="2" width="5.44140625" bestFit="1" customWidth="1"/>
    <col min="3" max="3" width="7.109375" bestFit="1" customWidth="1"/>
    <col min="4" max="4" width="8.6640625" bestFit="1" customWidth="1"/>
    <col min="5" max="5" width="4.44140625" bestFit="1" customWidth="1"/>
    <col min="6" max="6" width="6.33203125" bestFit="1" customWidth="1"/>
    <col min="7" max="7" width="6.44140625" bestFit="1" customWidth="1"/>
    <col min="8" max="8" width="6.109375" bestFit="1" customWidth="1"/>
    <col min="9" max="9" width="21.109375" bestFit="1" customWidth="1"/>
    <col min="10" max="10" width="6" customWidth="1"/>
    <col min="11" max="11" width="5.6640625" bestFit="1" customWidth="1"/>
    <col min="12" max="12" width="4.33203125" bestFit="1" customWidth="1"/>
    <col min="13" max="13" width="4.44140625" bestFit="1" customWidth="1"/>
    <col min="14" max="14" width="3" bestFit="1" customWidth="1"/>
    <col min="15" max="16" width="5.44140625" bestFit="1" customWidth="1"/>
    <col min="17" max="17" width="4.44140625" bestFit="1" customWidth="1"/>
    <col min="18" max="19" width="5.44140625" bestFit="1" customWidth="1"/>
    <col min="20" max="22" width="4.44140625" bestFit="1" customWidth="1"/>
    <col min="23" max="23" width="5.44140625" bestFit="1" customWidth="1"/>
    <col min="24" max="24" width="4.44140625" bestFit="1" customWidth="1"/>
    <col min="25" max="25" width="5.44140625" bestFit="1" customWidth="1"/>
    <col min="26" max="26" width="4.44140625" bestFit="1" customWidth="1"/>
    <col min="27" max="32" width="5.109375" bestFit="1" customWidth="1"/>
    <col min="33" max="33" width="5.6640625" bestFit="1" customWidth="1"/>
    <col min="34" max="35" width="5.109375" bestFit="1" customWidth="1"/>
  </cols>
  <sheetData>
    <row r="1" spans="1:35" x14ac:dyDescent="0.3">
      <c r="A1" s="4" t="s">
        <v>0</v>
      </c>
      <c r="B1" s="4" t="s">
        <v>1</v>
      </c>
      <c r="C1" s="4" t="s">
        <v>270</v>
      </c>
      <c r="D1" s="4" t="s">
        <v>271</v>
      </c>
      <c r="E1" s="4" t="s">
        <v>272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273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</row>
    <row r="2" spans="1:35" x14ac:dyDescent="0.3">
      <c r="A2">
        <v>1</v>
      </c>
      <c r="B2">
        <v>12</v>
      </c>
      <c r="C2" s="26">
        <v>7.9</v>
      </c>
      <c r="D2" s="26">
        <v>9</v>
      </c>
      <c r="E2" s="26">
        <v>100</v>
      </c>
      <c r="F2">
        <v>0.7481233188929105</v>
      </c>
      <c r="G2">
        <v>0.53415350927997052</v>
      </c>
      <c r="H2">
        <v>0.21396980961293999</v>
      </c>
      <c r="I2" t="s">
        <v>61</v>
      </c>
      <c r="J2" t="s">
        <v>32</v>
      </c>
      <c r="K2" t="s">
        <v>42</v>
      </c>
      <c r="L2" t="s">
        <v>275</v>
      </c>
      <c r="M2" s="27">
        <v>34.9</v>
      </c>
      <c r="N2" s="28">
        <v>10</v>
      </c>
      <c r="O2">
        <v>35.005000000000003</v>
      </c>
      <c r="P2">
        <v>25.5</v>
      </c>
      <c r="Q2">
        <v>2.2000000000000002</v>
      </c>
      <c r="R2">
        <v>7.6</v>
      </c>
      <c r="S2">
        <v>11.5</v>
      </c>
      <c r="T2">
        <v>1.3</v>
      </c>
      <c r="U2">
        <v>0.7</v>
      </c>
      <c r="V2">
        <v>0.49484536082474229</v>
      </c>
      <c r="W2">
        <v>19.399999999999999</v>
      </c>
      <c r="X2">
        <v>0.67213114754098358</v>
      </c>
      <c r="Y2">
        <v>6.1</v>
      </c>
      <c r="Z2">
        <v>2.9</v>
      </c>
      <c r="AA2">
        <v>1.5869613743359143</v>
      </c>
      <c r="AB2">
        <v>0.63469633994772645</v>
      </c>
      <c r="AC2">
        <v>0.58245895059412844</v>
      </c>
      <c r="AD2">
        <v>3.7154270155858198</v>
      </c>
      <c r="AE2">
        <v>0.6628558318451564</v>
      </c>
      <c r="AF2">
        <v>-4.1356336757891909E-2</v>
      </c>
      <c r="AG2">
        <v>0.49647551024052045</v>
      </c>
      <c r="AH2">
        <v>-1.9041799433004809</v>
      </c>
      <c r="AI2">
        <v>-0.92595715897115793</v>
      </c>
    </row>
    <row r="3" spans="1:35" x14ac:dyDescent="0.3">
      <c r="A3">
        <v>1</v>
      </c>
      <c r="B3">
        <v>4</v>
      </c>
      <c r="C3" s="26">
        <v>18.399999999999999</v>
      </c>
      <c r="D3" s="26">
        <v>20</v>
      </c>
      <c r="E3" s="26">
        <v>100</v>
      </c>
      <c r="F3">
        <v>1.1185104035735811</v>
      </c>
      <c r="G3">
        <v>0.51363713145241419</v>
      </c>
      <c r="H3">
        <v>0.60487327212116693</v>
      </c>
      <c r="I3" t="s">
        <v>38</v>
      </c>
      <c r="J3" t="s">
        <v>32</v>
      </c>
      <c r="K3" t="s">
        <v>39</v>
      </c>
      <c r="L3" t="s">
        <v>274</v>
      </c>
      <c r="M3" s="27">
        <v>20.7</v>
      </c>
      <c r="N3" s="28">
        <v>10</v>
      </c>
      <c r="O3">
        <v>34.814999999999998</v>
      </c>
      <c r="P3">
        <v>28.3</v>
      </c>
      <c r="Q3">
        <v>2.5</v>
      </c>
      <c r="R3">
        <v>10.9</v>
      </c>
      <c r="S3">
        <v>9.6</v>
      </c>
      <c r="T3">
        <v>1.2</v>
      </c>
      <c r="U3">
        <v>0.2</v>
      </c>
      <c r="V3">
        <v>0.45128205128205129</v>
      </c>
      <c r="W3">
        <v>19.5</v>
      </c>
      <c r="X3">
        <v>0.82828282828282829</v>
      </c>
      <c r="Y3">
        <v>9.9</v>
      </c>
      <c r="Z3">
        <v>4.5999999999999996</v>
      </c>
      <c r="AA3">
        <v>2.0393857609875576</v>
      </c>
      <c r="AB3">
        <v>0.9223493519581355</v>
      </c>
      <c r="AC3">
        <v>1.7627710237668641</v>
      </c>
      <c r="AD3">
        <v>2.8618648230988444</v>
      </c>
      <c r="AE3">
        <v>0.4449266121538159</v>
      </c>
      <c r="AF3">
        <v>-0.81732214738546061</v>
      </c>
      <c r="AG3">
        <v>-0.61913244740765239</v>
      </c>
      <c r="AH3">
        <v>0.61559740043531019</v>
      </c>
      <c r="AI3">
        <v>-2.5877061945356865</v>
      </c>
    </row>
    <row r="4" spans="1:35" x14ac:dyDescent="0.3">
      <c r="A4">
        <v>3</v>
      </c>
      <c r="B4">
        <v>28</v>
      </c>
      <c r="C4" s="26">
        <v>88.9</v>
      </c>
      <c r="D4" s="26">
        <v>88</v>
      </c>
      <c r="E4" s="26">
        <v>87</v>
      </c>
      <c r="F4">
        <v>0.32728002960734132</v>
      </c>
      <c r="G4">
        <v>0.11425142182459143</v>
      </c>
      <c r="H4">
        <v>0.2130286077827499</v>
      </c>
      <c r="I4" t="s">
        <v>88</v>
      </c>
      <c r="J4" t="s">
        <v>32</v>
      </c>
      <c r="K4" t="s">
        <v>72</v>
      </c>
      <c r="L4" t="s">
        <v>274</v>
      </c>
      <c r="M4" s="27">
        <v>29.1</v>
      </c>
      <c r="N4" s="28">
        <v>10</v>
      </c>
      <c r="O4">
        <v>32.281666666666666</v>
      </c>
      <c r="P4">
        <v>13.6</v>
      </c>
      <c r="Q4">
        <v>1.2</v>
      </c>
      <c r="R4">
        <v>6.3</v>
      </c>
      <c r="S4">
        <v>8.6999999999999993</v>
      </c>
      <c r="T4">
        <v>1.4</v>
      </c>
      <c r="U4">
        <v>0</v>
      </c>
      <c r="V4">
        <v>0.40869565217391307</v>
      </c>
      <c r="W4">
        <v>11.5</v>
      </c>
      <c r="X4">
        <v>0.88235294117647056</v>
      </c>
      <c r="Y4">
        <v>3.4</v>
      </c>
      <c r="Z4">
        <v>2.2000000000000002</v>
      </c>
      <c r="AA4">
        <v>-0.33584226893356917</v>
      </c>
      <c r="AB4">
        <v>-0.32414703342030438</v>
      </c>
      <c r="AC4">
        <v>0.1174875278291115</v>
      </c>
      <c r="AD4">
        <v>2.45754588981554</v>
      </c>
      <c r="AE4">
        <v>0.88078505153649644</v>
      </c>
      <c r="AF4">
        <v>-1.1277084716364882</v>
      </c>
      <c r="AG4">
        <v>-1.0209898547384195</v>
      </c>
      <c r="AH4">
        <v>0.62283951206060262</v>
      </c>
      <c r="AI4">
        <v>-0.24170755609164638</v>
      </c>
    </row>
    <row r="5" spans="1:35" x14ac:dyDescent="0.3">
      <c r="A5">
        <v>2</v>
      </c>
      <c r="B5">
        <v>14</v>
      </c>
      <c r="C5" s="26">
        <v>19.399999999999999</v>
      </c>
      <c r="D5" s="26">
        <v>16</v>
      </c>
      <c r="E5" s="26">
        <v>100</v>
      </c>
      <c r="F5">
        <v>0.7045159273993663</v>
      </c>
      <c r="G5">
        <v>4.3554401553874023E-2</v>
      </c>
      <c r="H5">
        <v>0.66096152584549228</v>
      </c>
      <c r="I5" t="s">
        <v>51</v>
      </c>
      <c r="J5" t="s">
        <v>32</v>
      </c>
      <c r="K5" t="s">
        <v>52</v>
      </c>
      <c r="L5" t="s">
        <v>274</v>
      </c>
      <c r="M5" s="27">
        <v>21.2</v>
      </c>
      <c r="N5" s="28">
        <v>10</v>
      </c>
      <c r="O5">
        <v>33.208333333333336</v>
      </c>
      <c r="P5">
        <v>24.7</v>
      </c>
      <c r="Q5">
        <v>2.7</v>
      </c>
      <c r="R5">
        <v>3.4</v>
      </c>
      <c r="S5">
        <v>8.6</v>
      </c>
      <c r="T5">
        <v>1.6</v>
      </c>
      <c r="U5">
        <v>0.1</v>
      </c>
      <c r="V5">
        <v>0.41269841269841268</v>
      </c>
      <c r="W5">
        <v>18.899999999999999</v>
      </c>
      <c r="X5">
        <v>0.83116883116883122</v>
      </c>
      <c r="Y5">
        <v>7.7</v>
      </c>
      <c r="Z5">
        <v>5</v>
      </c>
      <c r="AA5">
        <v>1.4576972638640162</v>
      </c>
      <c r="AB5">
        <v>1.1141180266317419</v>
      </c>
      <c r="AC5">
        <v>-0.91975641526208018</v>
      </c>
      <c r="AD5">
        <v>2.4126215638951733</v>
      </c>
      <c r="AE5">
        <v>1.3166434909191775</v>
      </c>
      <c r="AF5">
        <v>-0.97251530951097453</v>
      </c>
      <c r="AG5">
        <v>-1.5609159102010053</v>
      </c>
      <c r="AH5">
        <v>0.52280287125851066</v>
      </c>
      <c r="AI5">
        <v>-2.9787059676096934</v>
      </c>
    </row>
    <row r="6" spans="1:35" x14ac:dyDescent="0.3">
      <c r="A6">
        <v>2</v>
      </c>
      <c r="B6">
        <v>20</v>
      </c>
      <c r="C6" s="26">
        <v>88.8</v>
      </c>
      <c r="D6" s="26">
        <v>85</v>
      </c>
      <c r="E6" s="26">
        <v>90</v>
      </c>
      <c r="F6">
        <v>0.58641325190303351</v>
      </c>
      <c r="G6">
        <v>0.19842852205216699</v>
      </c>
      <c r="H6">
        <v>0.38798472985086652</v>
      </c>
      <c r="I6" t="s">
        <v>69</v>
      </c>
      <c r="J6" t="s">
        <v>32</v>
      </c>
      <c r="K6" t="s">
        <v>64</v>
      </c>
      <c r="L6" t="s">
        <v>274</v>
      </c>
      <c r="M6" s="27">
        <v>25.7</v>
      </c>
      <c r="N6" s="28">
        <v>10</v>
      </c>
      <c r="O6">
        <v>37.531666666666666</v>
      </c>
      <c r="P6">
        <v>17</v>
      </c>
      <c r="Q6">
        <v>2.5</v>
      </c>
      <c r="R6">
        <v>4.0999999999999996</v>
      </c>
      <c r="S6">
        <v>7.8</v>
      </c>
      <c r="T6">
        <v>1.6</v>
      </c>
      <c r="U6">
        <v>0.1</v>
      </c>
      <c r="V6">
        <v>0.37062937062937062</v>
      </c>
      <c r="W6">
        <v>14.3</v>
      </c>
      <c r="X6">
        <v>0.9285714285714286</v>
      </c>
      <c r="Y6">
        <v>4.2</v>
      </c>
      <c r="Z6">
        <v>2.2999999999999998</v>
      </c>
      <c r="AA6">
        <v>0.21353020057199762</v>
      </c>
      <c r="AB6">
        <v>0.9223493519581355</v>
      </c>
      <c r="AC6">
        <v>-0.66938718761937888</v>
      </c>
      <c r="AD6">
        <v>2.0532269565322365</v>
      </c>
      <c r="AE6">
        <v>1.3166434909191775</v>
      </c>
      <c r="AF6">
        <v>-0.97251530951097453</v>
      </c>
      <c r="AG6">
        <v>-1.9795785654915832</v>
      </c>
      <c r="AH6">
        <v>1.2410452604700408</v>
      </c>
      <c r="AI6">
        <v>-0.33945749936014774</v>
      </c>
    </row>
    <row r="7" spans="1:35" x14ac:dyDescent="0.3">
      <c r="A7">
        <v>3</v>
      </c>
      <c r="B7">
        <v>27</v>
      </c>
      <c r="C7" s="26">
        <v>63.7</v>
      </c>
      <c r="D7" s="26">
        <v>62</v>
      </c>
      <c r="E7" s="26">
        <v>95</v>
      </c>
      <c r="F7">
        <v>0.35997142237237939</v>
      </c>
      <c r="G7">
        <v>8.0019888271693887E-2</v>
      </c>
      <c r="H7">
        <v>0.27995153410068552</v>
      </c>
      <c r="I7" t="s">
        <v>77</v>
      </c>
      <c r="J7" t="s">
        <v>276</v>
      </c>
      <c r="K7" t="s">
        <v>78</v>
      </c>
      <c r="L7" t="s">
        <v>274</v>
      </c>
      <c r="M7" s="27">
        <v>26.9</v>
      </c>
      <c r="N7" s="28">
        <v>10</v>
      </c>
      <c r="O7">
        <v>30.161666666666662</v>
      </c>
      <c r="P7">
        <v>17.8</v>
      </c>
      <c r="Q7">
        <v>1</v>
      </c>
      <c r="R7">
        <v>5.3</v>
      </c>
      <c r="S7">
        <v>7.7</v>
      </c>
      <c r="T7">
        <v>1.1000000000000001</v>
      </c>
      <c r="U7">
        <v>0.1</v>
      </c>
      <c r="V7">
        <v>0.44594594594594594</v>
      </c>
      <c r="W7">
        <v>14.8</v>
      </c>
      <c r="X7">
        <v>1</v>
      </c>
      <c r="Y7">
        <v>3.6</v>
      </c>
      <c r="Z7">
        <v>3.2</v>
      </c>
      <c r="AA7">
        <v>0.34279431104389579</v>
      </c>
      <c r="AB7">
        <v>-0.51591570809391052</v>
      </c>
      <c r="AC7">
        <v>-0.24018279737474771</v>
      </c>
      <c r="AD7">
        <v>2.0083026306118694</v>
      </c>
      <c r="AE7">
        <v>0.22699739246247583</v>
      </c>
      <c r="AF7">
        <v>-0.97251530951097453</v>
      </c>
      <c r="AG7">
        <v>-0.58041397338474743</v>
      </c>
      <c r="AH7">
        <v>1.6703194374680475</v>
      </c>
      <c r="AI7">
        <v>-1.2192069887766632</v>
      </c>
    </row>
    <row r="8" spans="1:35" x14ac:dyDescent="0.3">
      <c r="A8">
        <v>1</v>
      </c>
      <c r="B8">
        <v>1</v>
      </c>
      <c r="C8" s="26">
        <v>3.4</v>
      </c>
      <c r="D8" s="26">
        <v>4</v>
      </c>
      <c r="E8" s="26">
        <v>100</v>
      </c>
      <c r="F8">
        <v>1.9238244140867982</v>
      </c>
      <c r="G8">
        <v>1.0309625010378642</v>
      </c>
      <c r="H8">
        <v>0.89286191304893392</v>
      </c>
      <c r="I8" t="s">
        <v>31</v>
      </c>
      <c r="J8" t="s">
        <v>32</v>
      </c>
      <c r="K8" t="s">
        <v>33</v>
      </c>
      <c r="L8" t="s">
        <v>274</v>
      </c>
      <c r="M8" s="27">
        <v>30.2</v>
      </c>
      <c r="N8" s="28">
        <v>10</v>
      </c>
      <c r="O8">
        <v>37.08</v>
      </c>
      <c r="P8">
        <v>42.5</v>
      </c>
      <c r="Q8">
        <v>5.7</v>
      </c>
      <c r="R8">
        <v>5.9</v>
      </c>
      <c r="S8">
        <v>7.5</v>
      </c>
      <c r="T8">
        <v>1.8</v>
      </c>
      <c r="U8">
        <v>0.5</v>
      </c>
      <c r="V8">
        <v>0.44688644688644691</v>
      </c>
      <c r="W8">
        <v>27.3</v>
      </c>
      <c r="X8">
        <v>0.85517241379310349</v>
      </c>
      <c r="Y8">
        <v>14.5</v>
      </c>
      <c r="Z8">
        <v>5.2</v>
      </c>
      <c r="AA8">
        <v>4.3338237218637481</v>
      </c>
      <c r="AB8">
        <v>3.9906481467358335</v>
      </c>
      <c r="AC8">
        <v>-2.5580602252431996E-2</v>
      </c>
      <c r="AD8">
        <v>1.918453978771135</v>
      </c>
      <c r="AE8">
        <v>1.7525019303018581</v>
      </c>
      <c r="AF8">
        <v>-0.35174266100891938</v>
      </c>
      <c r="AG8">
        <v>-1.0139025351201121</v>
      </c>
      <c r="AH8">
        <v>1.8486663841963653</v>
      </c>
      <c r="AI8">
        <v>-3.1742058541466971</v>
      </c>
    </row>
    <row r="9" spans="1:35" x14ac:dyDescent="0.3">
      <c r="A9">
        <v>3</v>
      </c>
      <c r="B9">
        <v>35</v>
      </c>
      <c r="C9" s="26">
        <v>127.5</v>
      </c>
      <c r="D9" s="26">
        <v>392</v>
      </c>
      <c r="E9" s="26">
        <v>78</v>
      </c>
      <c r="F9">
        <v>0.27986289531558545</v>
      </c>
      <c r="G9">
        <v>-7.6238068913890386E-2</v>
      </c>
      <c r="H9">
        <v>0.35610096422947585</v>
      </c>
      <c r="I9" t="s">
        <v>99</v>
      </c>
      <c r="J9" t="s">
        <v>32</v>
      </c>
      <c r="K9" t="s">
        <v>100</v>
      </c>
      <c r="L9" t="s">
        <v>274</v>
      </c>
      <c r="M9" s="27">
        <v>24.7</v>
      </c>
      <c r="N9" s="28">
        <v>10</v>
      </c>
      <c r="O9">
        <v>33.94</v>
      </c>
      <c r="P9">
        <v>18.899999999999999</v>
      </c>
      <c r="Q9">
        <v>3.3</v>
      </c>
      <c r="R9">
        <v>3.7</v>
      </c>
      <c r="S9">
        <v>7.5</v>
      </c>
      <c r="T9">
        <v>0.9</v>
      </c>
      <c r="U9">
        <v>0.2</v>
      </c>
      <c r="V9">
        <v>0.40397350993377484</v>
      </c>
      <c r="W9">
        <v>15.1</v>
      </c>
      <c r="X9">
        <v>0.77272727272727271</v>
      </c>
      <c r="Y9">
        <v>4.4000000000000004</v>
      </c>
      <c r="Z9">
        <v>3.2</v>
      </c>
      <c r="AA9">
        <v>0.52053246294275524</v>
      </c>
      <c r="AB9">
        <v>1.68942405065256</v>
      </c>
      <c r="AC9">
        <v>-0.81245531770092227</v>
      </c>
      <c r="AD9">
        <v>1.918453978771135</v>
      </c>
      <c r="AE9">
        <v>-0.20886104692020499</v>
      </c>
      <c r="AF9">
        <v>-0.81732214738546061</v>
      </c>
      <c r="AG9">
        <v>-1.4259758986574484</v>
      </c>
      <c r="AH9">
        <v>-0.33073171315076444</v>
      </c>
      <c r="AI9">
        <v>-1.2192069887766632</v>
      </c>
    </row>
    <row r="10" spans="1:35" x14ac:dyDescent="0.3">
      <c r="A10">
        <v>7</v>
      </c>
      <c r="B10">
        <v>76</v>
      </c>
      <c r="C10" s="26">
        <v>91.7</v>
      </c>
      <c r="D10" s="26">
        <v>83</v>
      </c>
      <c r="E10" s="26">
        <v>77</v>
      </c>
      <c r="F10">
        <v>-6.2953226916304783E-2</v>
      </c>
      <c r="G10">
        <v>-0.1355418895479783</v>
      </c>
      <c r="H10">
        <v>7.2588662631673517E-2</v>
      </c>
      <c r="I10" t="s">
        <v>143</v>
      </c>
      <c r="J10" t="s">
        <v>32</v>
      </c>
      <c r="K10" t="s">
        <v>44</v>
      </c>
      <c r="L10" t="s">
        <v>274</v>
      </c>
      <c r="M10" s="27">
        <v>31.4</v>
      </c>
      <c r="N10" s="28">
        <v>9</v>
      </c>
      <c r="O10">
        <v>26.955555555555556</v>
      </c>
      <c r="P10">
        <v>13.111111111111111</v>
      </c>
      <c r="Q10">
        <v>0.66666666666666663</v>
      </c>
      <c r="R10">
        <v>2</v>
      </c>
      <c r="S10">
        <v>7.4444444444444446</v>
      </c>
      <c r="T10">
        <v>1.1111111111111112</v>
      </c>
      <c r="U10">
        <v>0.33333333333333331</v>
      </c>
      <c r="V10">
        <v>0.46987951807228917</v>
      </c>
      <c r="W10">
        <v>9.2222222222222214</v>
      </c>
      <c r="X10">
        <v>0.87179487179487181</v>
      </c>
      <c r="Y10">
        <v>4.333333333333333</v>
      </c>
      <c r="Z10">
        <v>2.6666666666666665</v>
      </c>
      <c r="AA10">
        <v>-0.41483700311084021</v>
      </c>
      <c r="AB10">
        <v>-0.83553016588325402</v>
      </c>
      <c r="AC10">
        <v>-1.4204948705474831</v>
      </c>
      <c r="AD10">
        <v>1.8934960199264868</v>
      </c>
      <c r="AE10">
        <v>0.25121175020595798</v>
      </c>
      <c r="AF10">
        <v>-0.61039793121810904</v>
      </c>
      <c r="AG10">
        <v>-8.1330459506350664E-2</v>
      </c>
      <c r="AH10">
        <v>0.69587961221310846</v>
      </c>
      <c r="AI10">
        <v>-0.69787395801132057</v>
      </c>
    </row>
    <row r="11" spans="1:35" x14ac:dyDescent="0.3">
      <c r="A11">
        <v>1</v>
      </c>
      <c r="B11">
        <v>10</v>
      </c>
      <c r="C11" s="26">
        <v>15.3</v>
      </c>
      <c r="D11" s="26">
        <v>12</v>
      </c>
      <c r="E11" s="26">
        <v>100</v>
      </c>
      <c r="F11">
        <v>0.78583481851494874</v>
      </c>
      <c r="G11">
        <v>0.50128074614956686</v>
      </c>
      <c r="H11">
        <v>0.28455407236538188</v>
      </c>
      <c r="I11" t="s">
        <v>53</v>
      </c>
      <c r="J11" t="s">
        <v>32</v>
      </c>
      <c r="K11" t="s">
        <v>54</v>
      </c>
      <c r="L11" t="s">
        <v>275</v>
      </c>
      <c r="M11" s="27">
        <v>30.2</v>
      </c>
      <c r="N11" s="28">
        <v>9</v>
      </c>
      <c r="O11">
        <v>34.461111111111116</v>
      </c>
      <c r="P11">
        <v>18.444444444444443</v>
      </c>
      <c r="Q11">
        <v>0.66666666666666663</v>
      </c>
      <c r="R11">
        <v>5.7777777777777777</v>
      </c>
      <c r="S11">
        <v>7.2222222222222223</v>
      </c>
      <c r="T11">
        <v>2.7777777777777777</v>
      </c>
      <c r="U11">
        <v>0.66666666666666663</v>
      </c>
      <c r="V11">
        <v>0.45217391304347826</v>
      </c>
      <c r="W11">
        <v>12.777777777777779</v>
      </c>
      <c r="X11">
        <v>0.82352941176470584</v>
      </c>
      <c r="Y11">
        <v>7.5555555555555554</v>
      </c>
      <c r="Z11">
        <v>2.5555555555555554</v>
      </c>
      <c r="AA11">
        <v>0.44692373336847996</v>
      </c>
      <c r="AB11">
        <v>-0.83553016588325402</v>
      </c>
      <c r="AC11">
        <v>-6.9295864221792736E-2</v>
      </c>
      <c r="AD11">
        <v>1.7936641845478931</v>
      </c>
      <c r="AE11">
        <v>3.8833654117282972</v>
      </c>
      <c r="AF11">
        <v>-9.3087390799729816E-2</v>
      </c>
      <c r="AG11">
        <v>-0.40005410432333216</v>
      </c>
      <c r="AH11">
        <v>0.37480382086474773</v>
      </c>
      <c r="AI11">
        <v>-0.58926290993520758</v>
      </c>
    </row>
    <row r="12" spans="1:35" x14ac:dyDescent="0.3">
      <c r="A12">
        <v>1</v>
      </c>
      <c r="B12">
        <v>9</v>
      </c>
      <c r="C12" s="26">
        <v>11.9</v>
      </c>
      <c r="D12" s="26">
        <v>11</v>
      </c>
      <c r="E12" s="26">
        <v>100</v>
      </c>
      <c r="F12">
        <v>0.84109537930457579</v>
      </c>
      <c r="G12">
        <v>0.45096274030257599</v>
      </c>
      <c r="H12">
        <v>0.39013263900199979</v>
      </c>
      <c r="I12" t="s">
        <v>46</v>
      </c>
      <c r="J12" t="s">
        <v>47</v>
      </c>
      <c r="K12" t="s">
        <v>48</v>
      </c>
      <c r="L12" t="s">
        <v>274</v>
      </c>
      <c r="M12" s="27">
        <v>27.7</v>
      </c>
      <c r="N12" s="28">
        <v>10</v>
      </c>
      <c r="O12">
        <v>33.376666666666665</v>
      </c>
      <c r="P12">
        <v>26.4</v>
      </c>
      <c r="Q12">
        <v>2.4</v>
      </c>
      <c r="R12">
        <v>5.0999999999999996</v>
      </c>
      <c r="S12">
        <v>7.2</v>
      </c>
      <c r="T12">
        <v>1.2</v>
      </c>
      <c r="U12">
        <v>0.5</v>
      </c>
      <c r="V12">
        <v>0.43378995433789952</v>
      </c>
      <c r="W12">
        <v>21.9</v>
      </c>
      <c r="X12">
        <v>0.94339622641509435</v>
      </c>
      <c r="Y12">
        <v>5.3</v>
      </c>
      <c r="Z12">
        <v>2.6</v>
      </c>
      <c r="AA12">
        <v>1.7323834986167994</v>
      </c>
      <c r="AB12">
        <v>0.82646501462133237</v>
      </c>
      <c r="AC12">
        <v>-0.3117168624155196</v>
      </c>
      <c r="AD12">
        <v>1.7836810010100339</v>
      </c>
      <c r="AE12">
        <v>0.4449266121538159</v>
      </c>
      <c r="AF12">
        <v>-0.35174266100891938</v>
      </c>
      <c r="AG12">
        <v>-1.1962956632431938</v>
      </c>
      <c r="AH12">
        <v>1.7636710521544885</v>
      </c>
      <c r="AI12">
        <v>-0.63270732916565298</v>
      </c>
    </row>
    <row r="13" spans="1:35" x14ac:dyDescent="0.3">
      <c r="A13">
        <v>2</v>
      </c>
      <c r="B13">
        <v>13</v>
      </c>
      <c r="C13" s="26">
        <v>17.8</v>
      </c>
      <c r="D13" s="26">
        <v>14</v>
      </c>
      <c r="E13" s="26">
        <v>100</v>
      </c>
      <c r="F13">
        <v>0.73075345888468191</v>
      </c>
      <c r="G13">
        <v>0.20324361169372362</v>
      </c>
      <c r="H13">
        <v>0.52750984719095828</v>
      </c>
      <c r="I13" t="s">
        <v>75</v>
      </c>
      <c r="J13" t="s">
        <v>32</v>
      </c>
      <c r="K13" t="s">
        <v>76</v>
      </c>
      <c r="L13" t="s">
        <v>274</v>
      </c>
      <c r="M13" s="27">
        <v>29.4</v>
      </c>
      <c r="N13" s="28">
        <v>10</v>
      </c>
      <c r="O13">
        <v>34.936666666666667</v>
      </c>
      <c r="P13">
        <v>17.600000000000001</v>
      </c>
      <c r="Q13">
        <v>1.8</v>
      </c>
      <c r="R13">
        <v>5.3</v>
      </c>
      <c r="S13">
        <v>7.2</v>
      </c>
      <c r="T13">
        <v>2.4</v>
      </c>
      <c r="U13">
        <v>0.6</v>
      </c>
      <c r="V13">
        <v>0.39393939393939392</v>
      </c>
      <c r="W13">
        <v>16.5</v>
      </c>
      <c r="X13">
        <v>0.82352941176470584</v>
      </c>
      <c r="Y13">
        <v>3.4</v>
      </c>
      <c r="Z13">
        <v>3.5</v>
      </c>
      <c r="AA13">
        <v>0.31047828342592138</v>
      </c>
      <c r="AB13">
        <v>0.25115899060051411</v>
      </c>
      <c r="AC13">
        <v>-0.24018279737474771</v>
      </c>
      <c r="AD13">
        <v>1.7836810010100339</v>
      </c>
      <c r="AE13">
        <v>3.0600772484499004</v>
      </c>
      <c r="AF13">
        <v>-0.19654949888340564</v>
      </c>
      <c r="AG13">
        <v>-1.7736248883670929</v>
      </c>
      <c r="AH13">
        <v>0.14661098496455727</v>
      </c>
      <c r="AI13">
        <v>-1.5124568185821681</v>
      </c>
    </row>
    <row r="14" spans="1:35" x14ac:dyDescent="0.3">
      <c r="A14">
        <v>1</v>
      </c>
      <c r="B14">
        <v>3</v>
      </c>
      <c r="C14" s="26">
        <v>8.6</v>
      </c>
      <c r="D14" s="26">
        <v>8</v>
      </c>
      <c r="E14" s="26">
        <v>100</v>
      </c>
      <c r="F14">
        <v>1.221820541608351</v>
      </c>
      <c r="G14">
        <v>0.76323717788673917</v>
      </c>
      <c r="H14">
        <v>0.45858336372161179</v>
      </c>
      <c r="I14" t="s">
        <v>36</v>
      </c>
      <c r="J14" t="s">
        <v>32</v>
      </c>
      <c r="K14" t="s">
        <v>37</v>
      </c>
      <c r="L14" t="s">
        <v>274</v>
      </c>
      <c r="M14" s="27">
        <v>29.3</v>
      </c>
      <c r="N14" s="28">
        <v>10</v>
      </c>
      <c r="O14">
        <v>39.094999999999999</v>
      </c>
      <c r="P14">
        <v>29.3</v>
      </c>
      <c r="Q14">
        <v>3.8</v>
      </c>
      <c r="R14">
        <v>5.0999999999999996</v>
      </c>
      <c r="S14">
        <v>7.1</v>
      </c>
      <c r="T14">
        <v>1.1000000000000001</v>
      </c>
      <c r="U14">
        <v>0.7</v>
      </c>
      <c r="V14">
        <v>0.44334975369458129</v>
      </c>
      <c r="W14">
        <v>20.3</v>
      </c>
      <c r="X14">
        <v>0.9375</v>
      </c>
      <c r="Y14">
        <v>8</v>
      </c>
      <c r="Z14">
        <v>2.8</v>
      </c>
      <c r="AA14">
        <v>2.2009658990774303</v>
      </c>
      <c r="AB14">
        <v>2.168845737336575</v>
      </c>
      <c r="AC14">
        <v>-0.3117168624155196</v>
      </c>
      <c r="AD14">
        <v>1.7387566750896664</v>
      </c>
      <c r="AE14">
        <v>0.22699739246247583</v>
      </c>
      <c r="AF14">
        <v>-4.1356336757891909E-2</v>
      </c>
      <c r="AG14">
        <v>-0.85540197457514799</v>
      </c>
      <c r="AH14">
        <v>2.5702512864657217</v>
      </c>
      <c r="AI14">
        <v>-0.8282072157026561</v>
      </c>
    </row>
    <row r="15" spans="1:35" x14ac:dyDescent="0.3">
      <c r="A15">
        <v>8</v>
      </c>
      <c r="B15">
        <v>94</v>
      </c>
      <c r="C15" s="26">
        <v>30.7</v>
      </c>
      <c r="D15" s="26">
        <v>26</v>
      </c>
      <c r="E15" s="26">
        <v>96</v>
      </c>
      <c r="F15">
        <v>-0.18282758814243372</v>
      </c>
      <c r="G15">
        <v>-0.47253674653740141</v>
      </c>
      <c r="H15">
        <v>0.28970915839496769</v>
      </c>
      <c r="I15" t="s">
        <v>163</v>
      </c>
      <c r="J15" t="s">
        <v>414</v>
      </c>
      <c r="K15" t="s">
        <v>124</v>
      </c>
      <c r="L15" t="s">
        <v>274</v>
      </c>
      <c r="M15" s="27">
        <v>21.9</v>
      </c>
      <c r="N15" s="28">
        <v>9</v>
      </c>
      <c r="O15">
        <v>32.053703703703704</v>
      </c>
      <c r="P15">
        <v>18.222222222222221</v>
      </c>
      <c r="Q15">
        <v>1.1111111111111112</v>
      </c>
      <c r="R15">
        <v>4</v>
      </c>
      <c r="S15">
        <v>7</v>
      </c>
      <c r="T15">
        <v>0.77777777777777779</v>
      </c>
      <c r="U15">
        <v>0.55555555555555558</v>
      </c>
      <c r="V15">
        <v>0.4296875</v>
      </c>
      <c r="W15">
        <v>14.222222222222221</v>
      </c>
      <c r="X15">
        <v>0.70967741935483875</v>
      </c>
      <c r="Y15">
        <v>6.8888888888888893</v>
      </c>
      <c r="Z15">
        <v>4.1111111111111107</v>
      </c>
      <c r="AA15">
        <v>0.41101703601517503</v>
      </c>
      <c r="AB15">
        <v>-0.40937755549746258</v>
      </c>
      <c r="AC15">
        <v>-0.70515422013976459</v>
      </c>
      <c r="AD15">
        <v>1.6938323491692995</v>
      </c>
      <c r="AE15">
        <v>-0.47521898209850988</v>
      </c>
      <c r="AF15">
        <v>-0.26552423760585614</v>
      </c>
      <c r="AG15">
        <v>-0.86322001883878718</v>
      </c>
      <c r="AH15">
        <v>-1.5293675068399173</v>
      </c>
      <c r="AI15">
        <v>-2.1098175830007895</v>
      </c>
    </row>
    <row r="16" spans="1:35" x14ac:dyDescent="0.3">
      <c r="A16">
        <v>4</v>
      </c>
      <c r="B16">
        <v>46</v>
      </c>
      <c r="C16" s="26">
        <v>25.7</v>
      </c>
      <c r="D16" s="26">
        <v>30</v>
      </c>
      <c r="E16" s="26">
        <v>100</v>
      </c>
      <c r="F16">
        <v>0.19265075297444353</v>
      </c>
      <c r="G16">
        <v>7.8577451584176047E-2</v>
      </c>
      <c r="H16">
        <v>0.11407330139026749</v>
      </c>
      <c r="I16" t="s">
        <v>114</v>
      </c>
      <c r="J16" t="s">
        <v>32</v>
      </c>
      <c r="K16" t="s">
        <v>58</v>
      </c>
      <c r="L16" t="s">
        <v>274</v>
      </c>
      <c r="M16" s="27">
        <v>23.3</v>
      </c>
      <c r="N16" s="28">
        <v>10</v>
      </c>
      <c r="O16">
        <v>32.954999999999998</v>
      </c>
      <c r="P16">
        <v>12.7</v>
      </c>
      <c r="Q16">
        <v>0</v>
      </c>
      <c r="R16">
        <v>5.8</v>
      </c>
      <c r="S16">
        <v>6.9</v>
      </c>
      <c r="T16">
        <v>2.5</v>
      </c>
      <c r="U16">
        <v>0.7</v>
      </c>
      <c r="V16">
        <v>0.55000000000000004</v>
      </c>
      <c r="W16">
        <v>10</v>
      </c>
      <c r="X16">
        <v>0.58620689655172409</v>
      </c>
      <c r="Y16">
        <v>2.9</v>
      </c>
      <c r="Z16">
        <v>3.6</v>
      </c>
      <c r="AA16">
        <v>-0.48126439321445452</v>
      </c>
      <c r="AB16">
        <v>-1.4747590814619411</v>
      </c>
      <c r="AC16">
        <v>-6.1347634772818106E-2</v>
      </c>
      <c r="AD16">
        <v>1.6489080232489326</v>
      </c>
      <c r="AE16">
        <v>3.2780064681412409</v>
      </c>
      <c r="AF16">
        <v>-4.1356336757891909E-2</v>
      </c>
      <c r="AG16">
        <v>0.96884855528714975</v>
      </c>
      <c r="AH16">
        <v>-1.5196317743619634</v>
      </c>
      <c r="AI16">
        <v>-1.6102067618506699</v>
      </c>
    </row>
    <row r="17" spans="1:35" x14ac:dyDescent="0.3">
      <c r="A17">
        <v>4</v>
      </c>
      <c r="B17">
        <v>37</v>
      </c>
      <c r="C17" s="26">
        <v>16.899999999999999</v>
      </c>
      <c r="D17" s="26">
        <v>19</v>
      </c>
      <c r="E17" s="26">
        <v>100</v>
      </c>
      <c r="F17">
        <v>0.26669414334625557</v>
      </c>
      <c r="G17">
        <v>-0.14221583604287052</v>
      </c>
      <c r="H17">
        <v>0.4089099793891261</v>
      </c>
      <c r="I17" t="s">
        <v>86</v>
      </c>
      <c r="J17" t="s">
        <v>87</v>
      </c>
      <c r="K17" t="s">
        <v>33</v>
      </c>
      <c r="L17" t="s">
        <v>274</v>
      </c>
      <c r="M17" s="27">
        <v>31</v>
      </c>
      <c r="N17" s="28">
        <v>10</v>
      </c>
      <c r="O17">
        <v>32.861666666666665</v>
      </c>
      <c r="P17">
        <v>20.7</v>
      </c>
      <c r="Q17">
        <v>0.9</v>
      </c>
      <c r="R17">
        <v>7.3</v>
      </c>
      <c r="S17">
        <v>6.8</v>
      </c>
      <c r="T17">
        <v>1.7</v>
      </c>
      <c r="U17">
        <v>0.3</v>
      </c>
      <c r="V17">
        <v>0.43243243243243246</v>
      </c>
      <c r="W17">
        <v>18.5</v>
      </c>
      <c r="X17">
        <v>0.70370370370370372</v>
      </c>
      <c r="Y17">
        <v>5.4</v>
      </c>
      <c r="Z17">
        <v>4.0999999999999996</v>
      </c>
      <c r="AA17">
        <v>0.81137671150452595</v>
      </c>
      <c r="AB17">
        <v>-0.61180004543071353</v>
      </c>
      <c r="AC17">
        <v>0.4751578530329707</v>
      </c>
      <c r="AD17">
        <v>1.6039836973285653</v>
      </c>
      <c r="AE17">
        <v>1.5345727106105176</v>
      </c>
      <c r="AF17">
        <v>-0.6621289852599469</v>
      </c>
      <c r="AG17">
        <v>-1.0478450496164455</v>
      </c>
      <c r="AH17">
        <v>-1.2843029383621303</v>
      </c>
      <c r="AI17">
        <v>-2.0989564781931782</v>
      </c>
    </row>
    <row r="18" spans="1:35" x14ac:dyDescent="0.3">
      <c r="A18">
        <v>2</v>
      </c>
      <c r="B18">
        <v>15</v>
      </c>
      <c r="C18" s="26">
        <v>11.3</v>
      </c>
      <c r="D18" s="26">
        <v>10</v>
      </c>
      <c r="E18" s="26">
        <v>100</v>
      </c>
      <c r="F18">
        <v>0.69948021528284465</v>
      </c>
      <c r="G18">
        <v>0.35282100265245941</v>
      </c>
      <c r="H18">
        <v>0.34665921263038524</v>
      </c>
      <c r="I18" t="s">
        <v>65</v>
      </c>
      <c r="J18" t="s">
        <v>32</v>
      </c>
      <c r="K18" t="s">
        <v>66</v>
      </c>
      <c r="L18" t="s">
        <v>274</v>
      </c>
      <c r="M18" s="27">
        <v>26.4</v>
      </c>
      <c r="N18" s="28">
        <v>10</v>
      </c>
      <c r="O18">
        <v>36.973333333333336</v>
      </c>
      <c r="P18">
        <v>31.2</v>
      </c>
      <c r="Q18">
        <v>3.1</v>
      </c>
      <c r="R18">
        <v>4.5999999999999996</v>
      </c>
      <c r="S18">
        <v>6.7</v>
      </c>
      <c r="T18">
        <v>1</v>
      </c>
      <c r="U18">
        <v>0.3</v>
      </c>
      <c r="V18">
        <v>0.47807017543859648</v>
      </c>
      <c r="W18">
        <v>22.8</v>
      </c>
      <c r="X18">
        <v>0.82894736842105265</v>
      </c>
      <c r="Y18">
        <v>7.6</v>
      </c>
      <c r="Z18">
        <v>3.8</v>
      </c>
      <c r="AA18">
        <v>2.5079681614481877</v>
      </c>
      <c r="AB18">
        <v>1.4976553759789539</v>
      </c>
      <c r="AC18">
        <v>-0.49055202501744921</v>
      </c>
      <c r="AD18">
        <v>1.5590593714081982</v>
      </c>
      <c r="AE18">
        <v>9.0681727711352921E-3</v>
      </c>
      <c r="AF18">
        <v>-0.6621289852599469</v>
      </c>
      <c r="AG18">
        <v>8.4734165279895135E-2</v>
      </c>
      <c r="AH18">
        <v>0.47529143565083309</v>
      </c>
      <c r="AI18">
        <v>-1.8057066483876729</v>
      </c>
    </row>
    <row r="19" spans="1:35" x14ac:dyDescent="0.3">
      <c r="A19">
        <v>3</v>
      </c>
      <c r="B19">
        <v>34</v>
      </c>
      <c r="C19" s="26">
        <v>38.6</v>
      </c>
      <c r="D19" s="26">
        <v>39</v>
      </c>
      <c r="E19" s="26">
        <v>99</v>
      </c>
      <c r="F19">
        <v>0.28069349041933406</v>
      </c>
      <c r="G19">
        <v>3.9599190793971522E-3</v>
      </c>
      <c r="H19">
        <v>0.27673357133993692</v>
      </c>
      <c r="I19" t="s">
        <v>94</v>
      </c>
      <c r="J19" t="s">
        <v>407</v>
      </c>
      <c r="K19" t="s">
        <v>60</v>
      </c>
      <c r="L19" t="s">
        <v>274</v>
      </c>
      <c r="M19" s="27">
        <v>23.7</v>
      </c>
      <c r="N19" s="28">
        <v>10</v>
      </c>
      <c r="O19">
        <v>31.481666666666666</v>
      </c>
      <c r="P19">
        <v>24.3</v>
      </c>
      <c r="Q19">
        <v>2.8</v>
      </c>
      <c r="R19">
        <v>3.6</v>
      </c>
      <c r="S19">
        <v>6.7</v>
      </c>
      <c r="T19">
        <v>0.8</v>
      </c>
      <c r="U19">
        <v>0.5</v>
      </c>
      <c r="V19">
        <v>0.45454545454545453</v>
      </c>
      <c r="W19">
        <v>18.7</v>
      </c>
      <c r="X19">
        <v>0.76271186440677963</v>
      </c>
      <c r="Y19">
        <v>5.9</v>
      </c>
      <c r="Z19">
        <v>3.4</v>
      </c>
      <c r="AA19">
        <v>1.3930652086280675</v>
      </c>
      <c r="AB19">
        <v>1.2100023639685444</v>
      </c>
      <c r="AC19">
        <v>-0.84822235022130832</v>
      </c>
      <c r="AD19">
        <v>1.5590593714081982</v>
      </c>
      <c r="AE19">
        <v>-0.42679026661154529</v>
      </c>
      <c r="AF19">
        <v>-0.35174266100891938</v>
      </c>
      <c r="AG19">
        <v>-0.51450828590709785</v>
      </c>
      <c r="AH19">
        <v>-0.57051723322769932</v>
      </c>
      <c r="AI19">
        <v>-1.4147068753136662</v>
      </c>
    </row>
    <row r="20" spans="1:35" x14ac:dyDescent="0.3">
      <c r="A20">
        <v>2</v>
      </c>
      <c r="B20">
        <v>17</v>
      </c>
      <c r="C20" s="26">
        <v>56.4</v>
      </c>
      <c r="D20" s="26">
        <v>56</v>
      </c>
      <c r="E20" s="26">
        <v>94</v>
      </c>
      <c r="F20">
        <v>0.64819252082340029</v>
      </c>
      <c r="G20">
        <v>0.35395958883260575</v>
      </c>
      <c r="H20">
        <v>0.29423293199079453</v>
      </c>
      <c r="I20" t="s">
        <v>62</v>
      </c>
      <c r="J20" t="s">
        <v>63</v>
      </c>
      <c r="K20" t="s">
        <v>64</v>
      </c>
      <c r="L20" t="s">
        <v>274</v>
      </c>
      <c r="M20" s="27">
        <v>33.6</v>
      </c>
      <c r="N20" s="28">
        <v>8</v>
      </c>
      <c r="O20">
        <v>36.15</v>
      </c>
      <c r="P20">
        <v>21.75</v>
      </c>
      <c r="Q20">
        <v>3.625</v>
      </c>
      <c r="R20">
        <v>4.25</v>
      </c>
      <c r="S20">
        <v>6.5</v>
      </c>
      <c r="T20">
        <v>1.125</v>
      </c>
      <c r="U20">
        <v>0.375</v>
      </c>
      <c r="V20">
        <v>0.47787610619469029</v>
      </c>
      <c r="W20">
        <v>14.125</v>
      </c>
      <c r="X20">
        <v>0.88095238095238093</v>
      </c>
      <c r="Y20">
        <v>5.25</v>
      </c>
      <c r="Z20">
        <v>3.375</v>
      </c>
      <c r="AA20">
        <v>0.98103585649889224</v>
      </c>
      <c r="AB20">
        <v>2.0010481469971699</v>
      </c>
      <c r="AC20">
        <v>-0.61573663883879981</v>
      </c>
      <c r="AD20">
        <v>1.469210719567464</v>
      </c>
      <c r="AE20">
        <v>0.2814796973853107</v>
      </c>
      <c r="AF20">
        <v>-0.54573411366581159</v>
      </c>
      <c r="AG20">
        <v>3.8558043226190795E-2</v>
      </c>
      <c r="AH20">
        <v>0.96604397781957596</v>
      </c>
      <c r="AI20">
        <v>-1.390269389496541</v>
      </c>
    </row>
    <row r="21" spans="1:35" x14ac:dyDescent="0.3">
      <c r="A21">
        <v>2</v>
      </c>
      <c r="B21">
        <v>16</v>
      </c>
      <c r="C21" s="26">
        <v>3.3</v>
      </c>
      <c r="D21" s="26">
        <v>3</v>
      </c>
      <c r="E21" s="26">
        <v>94</v>
      </c>
      <c r="F21">
        <v>0.69187170021992528</v>
      </c>
      <c r="G21">
        <v>0.18241763895403412</v>
      </c>
      <c r="H21">
        <v>0.5094540612658911</v>
      </c>
      <c r="I21" t="s">
        <v>59</v>
      </c>
      <c r="J21" t="s">
        <v>404</v>
      </c>
      <c r="K21" t="s">
        <v>60</v>
      </c>
      <c r="L21" t="s">
        <v>274</v>
      </c>
      <c r="M21" s="27">
        <v>31.7</v>
      </c>
      <c r="N21" s="28">
        <v>4</v>
      </c>
      <c r="O21">
        <v>28.020833333333332</v>
      </c>
      <c r="P21">
        <v>20.25</v>
      </c>
      <c r="Q21">
        <v>2.25</v>
      </c>
      <c r="R21">
        <v>5</v>
      </c>
      <c r="S21">
        <v>6.5</v>
      </c>
      <c r="T21">
        <v>1.25</v>
      </c>
      <c r="U21">
        <v>0.5</v>
      </c>
      <c r="V21">
        <v>0.40909090909090912</v>
      </c>
      <c r="W21">
        <v>16.5</v>
      </c>
      <c r="X21">
        <v>1</v>
      </c>
      <c r="Y21">
        <v>4.5</v>
      </c>
      <c r="Z21">
        <v>3.75</v>
      </c>
      <c r="AA21">
        <v>0.73866564936408341</v>
      </c>
      <c r="AB21">
        <v>0.68263850861612785</v>
      </c>
      <c r="AC21">
        <v>-0.34748389493590542</v>
      </c>
      <c r="AD21">
        <v>1.469210719567464</v>
      </c>
      <c r="AE21">
        <v>0.55389122199948615</v>
      </c>
      <c r="AF21">
        <v>-0.35174266100891938</v>
      </c>
      <c r="AG21">
        <v>-1.4445114741997473</v>
      </c>
      <c r="AH21">
        <v>2.0979223579371404</v>
      </c>
      <c r="AI21">
        <v>-1.7568316767534222</v>
      </c>
    </row>
    <row r="22" spans="1:35" x14ac:dyDescent="0.3">
      <c r="A22">
        <v>9</v>
      </c>
      <c r="B22">
        <v>107</v>
      </c>
      <c r="C22" s="26">
        <v>68.2</v>
      </c>
      <c r="D22" s="26">
        <v>74</v>
      </c>
      <c r="E22" s="26">
        <v>93</v>
      </c>
      <c r="F22">
        <v>-0.23781220075395201</v>
      </c>
      <c r="G22">
        <v>-0.35916701559163106</v>
      </c>
      <c r="H22">
        <v>0.12135481483767904</v>
      </c>
      <c r="I22" t="s">
        <v>164</v>
      </c>
      <c r="J22" t="s">
        <v>32</v>
      </c>
      <c r="K22" t="s">
        <v>160</v>
      </c>
      <c r="L22" t="s">
        <v>274</v>
      </c>
      <c r="M22" s="27">
        <v>20.3</v>
      </c>
      <c r="N22" s="28">
        <v>10</v>
      </c>
      <c r="O22">
        <v>27.255000000000003</v>
      </c>
      <c r="P22">
        <v>19.7</v>
      </c>
      <c r="Q22">
        <v>1</v>
      </c>
      <c r="R22">
        <v>3.2</v>
      </c>
      <c r="S22">
        <v>6.3</v>
      </c>
      <c r="T22">
        <v>0.7</v>
      </c>
      <c r="U22">
        <v>0.1</v>
      </c>
      <c r="V22">
        <v>0.47770700636942676</v>
      </c>
      <c r="W22">
        <v>15.7</v>
      </c>
      <c r="X22">
        <v>0.75510204081632648</v>
      </c>
      <c r="Y22">
        <v>4.9000000000000004</v>
      </c>
      <c r="Z22">
        <v>3.6</v>
      </c>
      <c r="AA22">
        <v>0.64979657341465336</v>
      </c>
      <c r="AB22">
        <v>-0.51591570809391052</v>
      </c>
      <c r="AC22">
        <v>-0.99129048030285194</v>
      </c>
      <c r="AD22">
        <v>1.3793620677267295</v>
      </c>
      <c r="AE22">
        <v>-0.64471948630288589</v>
      </c>
      <c r="AF22">
        <v>-0.97251530951097453</v>
      </c>
      <c r="AG22">
        <v>4.2389026803654965E-2</v>
      </c>
      <c r="AH22">
        <v>-0.56940306220842407</v>
      </c>
      <c r="AI22">
        <v>-1.6102067618506699</v>
      </c>
    </row>
    <row r="23" spans="1:35" x14ac:dyDescent="0.3">
      <c r="A23">
        <v>5</v>
      </c>
      <c r="B23">
        <v>56</v>
      </c>
      <c r="C23" s="26">
        <v>85.9</v>
      </c>
      <c r="D23" s="26">
        <v>94</v>
      </c>
      <c r="E23" s="26">
        <v>82</v>
      </c>
      <c r="F23">
        <v>8.3220221333145661E-2</v>
      </c>
      <c r="G23">
        <v>-7.3673278201195194E-2</v>
      </c>
      <c r="H23">
        <v>0.15689349953434084</v>
      </c>
      <c r="I23" t="s">
        <v>116</v>
      </c>
      <c r="J23" t="s">
        <v>410</v>
      </c>
      <c r="K23" t="s">
        <v>76</v>
      </c>
      <c r="L23" t="s">
        <v>274</v>
      </c>
      <c r="M23" s="27">
        <v>22.1</v>
      </c>
      <c r="N23" s="28">
        <v>8</v>
      </c>
      <c r="O23">
        <v>29.041666666666671</v>
      </c>
      <c r="P23">
        <v>11.5</v>
      </c>
      <c r="Q23">
        <v>2.25</v>
      </c>
      <c r="R23">
        <v>4.5</v>
      </c>
      <c r="S23">
        <v>6.125</v>
      </c>
      <c r="T23">
        <v>1.625</v>
      </c>
      <c r="U23">
        <v>0.125</v>
      </c>
      <c r="V23">
        <v>0.41463414634146339</v>
      </c>
      <c r="W23">
        <v>10.25</v>
      </c>
      <c r="X23">
        <v>0.6</v>
      </c>
      <c r="Y23">
        <v>1.25</v>
      </c>
      <c r="Z23">
        <v>2.375</v>
      </c>
      <c r="AA23">
        <v>-0.67516055892230142</v>
      </c>
      <c r="AB23">
        <v>0.68263850861612785</v>
      </c>
      <c r="AC23">
        <v>-0.52631905753783503</v>
      </c>
      <c r="AD23">
        <v>1.3007444973660871</v>
      </c>
      <c r="AE23">
        <v>1.3711257958420124</v>
      </c>
      <c r="AF23">
        <v>-0.93371701897959603</v>
      </c>
      <c r="AG23">
        <v>-0.83283109633125219</v>
      </c>
      <c r="AH23">
        <v>-0.63677061705247517</v>
      </c>
      <c r="AI23">
        <v>-0.41276995681152417</v>
      </c>
    </row>
    <row r="24" spans="1:35" x14ac:dyDescent="0.3">
      <c r="A24">
        <v>10</v>
      </c>
      <c r="B24">
        <v>114</v>
      </c>
      <c r="C24" s="26">
        <v>137.9</v>
      </c>
      <c r="D24" s="26">
        <v>207</v>
      </c>
      <c r="E24" s="26">
        <v>54</v>
      </c>
      <c r="F24">
        <v>-0.26525281980771426</v>
      </c>
      <c r="G24">
        <v>-0.26006232919589567</v>
      </c>
      <c r="H24">
        <v>-5.1904906118185878E-3</v>
      </c>
      <c r="I24" t="s">
        <v>176</v>
      </c>
      <c r="J24" t="s">
        <v>32</v>
      </c>
      <c r="K24" t="s">
        <v>66</v>
      </c>
      <c r="L24" t="s">
        <v>274</v>
      </c>
      <c r="M24" s="27">
        <v>30.8</v>
      </c>
      <c r="N24" s="28">
        <v>9</v>
      </c>
      <c r="O24">
        <v>24.588888888888889</v>
      </c>
      <c r="P24">
        <v>13.333333333333334</v>
      </c>
      <c r="Q24">
        <v>1.8888888888888888</v>
      </c>
      <c r="R24">
        <v>1.6666666666666667</v>
      </c>
      <c r="S24">
        <v>6</v>
      </c>
      <c r="T24">
        <v>0.55555555555555558</v>
      </c>
      <c r="U24">
        <v>0.22222222222222221</v>
      </c>
      <c r="V24">
        <v>0.44761904761904764</v>
      </c>
      <c r="W24">
        <v>11.666666666666666</v>
      </c>
      <c r="X24">
        <v>0.9</v>
      </c>
      <c r="Y24">
        <v>1.1111111111111112</v>
      </c>
      <c r="Z24">
        <v>2</v>
      </c>
      <c r="AA24">
        <v>-0.378930305757535</v>
      </c>
      <c r="AB24">
        <v>0.33638951267767231</v>
      </c>
      <c r="AC24">
        <v>-1.5397183122821028</v>
      </c>
      <c r="AD24">
        <v>1.2445890899656282</v>
      </c>
      <c r="AE24">
        <v>-0.95950613696815512</v>
      </c>
      <c r="AF24">
        <v>-0.7828347780242354</v>
      </c>
      <c r="AG24">
        <v>-0.43758355455441816</v>
      </c>
      <c r="AH24">
        <v>0.22324119173472806</v>
      </c>
      <c r="AI24">
        <v>-4.6207669554642838E-2</v>
      </c>
    </row>
    <row r="25" spans="1:35" x14ac:dyDescent="0.3">
      <c r="A25">
        <v>1</v>
      </c>
      <c r="B25">
        <v>5</v>
      </c>
      <c r="C25" s="26">
        <v>10.5</v>
      </c>
      <c r="D25" s="26">
        <v>13</v>
      </c>
      <c r="E25" s="26">
        <v>100</v>
      </c>
      <c r="F25">
        <v>1.1148755041549649</v>
      </c>
      <c r="G25">
        <v>0.52326119805002191</v>
      </c>
      <c r="H25">
        <v>0.59161430610494303</v>
      </c>
      <c r="I25" t="s">
        <v>40</v>
      </c>
      <c r="J25" t="s">
        <v>403</v>
      </c>
      <c r="K25" t="s">
        <v>35</v>
      </c>
      <c r="L25" t="s">
        <v>275</v>
      </c>
      <c r="M25" s="27">
        <v>28.4</v>
      </c>
      <c r="N25" s="28">
        <v>9</v>
      </c>
      <c r="O25">
        <v>32.459259259259255</v>
      </c>
      <c r="P25">
        <v>26.777777777777779</v>
      </c>
      <c r="Q25">
        <v>1.5555555555555556</v>
      </c>
      <c r="R25">
        <v>8.8888888888888893</v>
      </c>
      <c r="S25">
        <v>6</v>
      </c>
      <c r="T25">
        <v>2.1111111111111112</v>
      </c>
      <c r="U25">
        <v>1</v>
      </c>
      <c r="V25">
        <v>0.44041450777202074</v>
      </c>
      <c r="W25">
        <v>21.444444444444443</v>
      </c>
      <c r="X25">
        <v>0.85074626865671643</v>
      </c>
      <c r="Y25">
        <v>7.4444444444444446</v>
      </c>
      <c r="Z25">
        <v>4.1111111111111107</v>
      </c>
      <c r="AA25">
        <v>1.7934248841174183</v>
      </c>
      <c r="AB25">
        <v>1.6775054888328804E-2</v>
      </c>
      <c r="AC25">
        <v>1.0434562586346583</v>
      </c>
      <c r="AD25">
        <v>1.2445890899656282</v>
      </c>
      <c r="AE25">
        <v>2.4305039471193619</v>
      </c>
      <c r="AF25">
        <v>0.42422314961864949</v>
      </c>
      <c r="AG25">
        <v>-0.98496016363376793</v>
      </c>
      <c r="AH25">
        <v>0.85115614474070944</v>
      </c>
      <c r="AI25">
        <v>-2.1098175830007895</v>
      </c>
    </row>
    <row r="26" spans="1:35" x14ac:dyDescent="0.3">
      <c r="A26">
        <v>5</v>
      </c>
      <c r="B26">
        <v>57</v>
      </c>
      <c r="C26" s="26">
        <v>43.5</v>
      </c>
      <c r="D26" s="26">
        <v>42</v>
      </c>
      <c r="E26" s="26">
        <v>98</v>
      </c>
      <c r="F26">
        <v>5.5732141377415299E-2</v>
      </c>
      <c r="G26">
        <v>-0.37983143765087118</v>
      </c>
      <c r="H26">
        <v>0.43556357902828646</v>
      </c>
      <c r="I26" t="s">
        <v>121</v>
      </c>
      <c r="J26" t="s">
        <v>32</v>
      </c>
      <c r="K26" t="s">
        <v>56</v>
      </c>
      <c r="L26" t="s">
        <v>275</v>
      </c>
      <c r="M26" s="27">
        <v>30.7</v>
      </c>
      <c r="N26" s="28">
        <v>2</v>
      </c>
      <c r="O26">
        <v>26.799999999999997</v>
      </c>
      <c r="P26">
        <v>19</v>
      </c>
      <c r="Q26">
        <v>1</v>
      </c>
      <c r="R26">
        <v>5</v>
      </c>
      <c r="S26">
        <v>6</v>
      </c>
      <c r="T26">
        <v>0.5</v>
      </c>
      <c r="U26">
        <v>0.5</v>
      </c>
      <c r="V26">
        <v>0.38709677419354838</v>
      </c>
      <c r="W26">
        <v>15.5</v>
      </c>
      <c r="X26">
        <v>0.8571428571428571</v>
      </c>
      <c r="Y26">
        <v>7</v>
      </c>
      <c r="Z26">
        <v>4</v>
      </c>
      <c r="AA26">
        <v>0.53669047675174275</v>
      </c>
      <c r="AB26">
        <v>-0.51591570809391052</v>
      </c>
      <c r="AC26">
        <v>-0.34748389493590542</v>
      </c>
      <c r="AD26">
        <v>1.2445890899656282</v>
      </c>
      <c r="AE26">
        <v>-1.0805779256855663</v>
      </c>
      <c r="AF26">
        <v>-0.35174266100891938</v>
      </c>
      <c r="AG26">
        <v>-1.8074013935750712</v>
      </c>
      <c r="AH26">
        <v>0.90456561264883784</v>
      </c>
      <c r="AI26">
        <v>-2.0012065349246768</v>
      </c>
    </row>
    <row r="27" spans="1:35" x14ac:dyDescent="0.3">
      <c r="A27">
        <v>6</v>
      </c>
      <c r="B27">
        <v>63</v>
      </c>
      <c r="C27" s="26">
        <v>54.5</v>
      </c>
      <c r="D27" s="26">
        <v>49</v>
      </c>
      <c r="E27" s="26">
        <v>95</v>
      </c>
      <c r="F27">
        <v>3.2110515730673347E-2</v>
      </c>
      <c r="G27">
        <v>5.2160502805274775E-2</v>
      </c>
      <c r="H27">
        <v>-2.0049987074601427E-2</v>
      </c>
      <c r="I27" t="s">
        <v>150</v>
      </c>
      <c r="J27" t="s">
        <v>32</v>
      </c>
      <c r="K27" t="s">
        <v>74</v>
      </c>
      <c r="L27" t="s">
        <v>274</v>
      </c>
      <c r="M27" s="27">
        <v>29.9</v>
      </c>
      <c r="N27" s="28">
        <v>10</v>
      </c>
      <c r="O27">
        <v>27.46</v>
      </c>
      <c r="P27">
        <v>18.3</v>
      </c>
      <c r="Q27">
        <v>1.3</v>
      </c>
      <c r="R27">
        <v>5.6</v>
      </c>
      <c r="S27">
        <v>5.9</v>
      </c>
      <c r="T27">
        <v>0.8</v>
      </c>
      <c r="U27">
        <v>0.3</v>
      </c>
      <c r="V27">
        <v>0.50704225352112675</v>
      </c>
      <c r="W27">
        <v>14.2</v>
      </c>
      <c r="X27">
        <v>0.8125</v>
      </c>
      <c r="Y27">
        <v>3.2</v>
      </c>
      <c r="Z27">
        <v>2.2999999999999998</v>
      </c>
      <c r="AA27">
        <v>0.42358438008883204</v>
      </c>
      <c r="AB27">
        <v>-0.22826269608350125</v>
      </c>
      <c r="AC27">
        <v>-0.13288169981359002</v>
      </c>
      <c r="AD27">
        <v>1.1996647640452613</v>
      </c>
      <c r="AE27">
        <v>-0.42679026661154529</v>
      </c>
      <c r="AF27">
        <v>-0.6621289852599469</v>
      </c>
      <c r="AG27">
        <v>0.58412841449290731</v>
      </c>
      <c r="AH27">
        <v>5.1588113749203614E-2</v>
      </c>
      <c r="AI27">
        <v>-0.33945749936014774</v>
      </c>
    </row>
    <row r="28" spans="1:35" x14ac:dyDescent="0.3">
      <c r="A28">
        <v>2</v>
      </c>
      <c r="B28">
        <v>21</v>
      </c>
      <c r="C28" s="26">
        <v>3.8</v>
      </c>
      <c r="D28" s="26">
        <v>5</v>
      </c>
      <c r="E28" s="26">
        <v>100</v>
      </c>
      <c r="F28">
        <v>0.54798800525329827</v>
      </c>
      <c r="G28">
        <v>0.44284382923567889</v>
      </c>
      <c r="H28">
        <v>0.10514417601761938</v>
      </c>
      <c r="I28" t="s">
        <v>73</v>
      </c>
      <c r="J28" t="s">
        <v>32</v>
      </c>
      <c r="K28" t="s">
        <v>74</v>
      </c>
      <c r="L28" t="s">
        <v>275</v>
      </c>
      <c r="M28" s="27">
        <v>24.9</v>
      </c>
      <c r="N28" s="28">
        <v>10</v>
      </c>
      <c r="O28">
        <v>33.00333333333333</v>
      </c>
      <c r="P28">
        <v>30.2</v>
      </c>
      <c r="Q28">
        <v>1.4</v>
      </c>
      <c r="R28">
        <v>14.2</v>
      </c>
      <c r="S28">
        <v>5.8</v>
      </c>
      <c r="T28">
        <v>1.3</v>
      </c>
      <c r="U28">
        <v>1.5</v>
      </c>
      <c r="V28">
        <v>0.57526881720430112</v>
      </c>
      <c r="W28">
        <v>18.600000000000001</v>
      </c>
      <c r="X28">
        <v>0.64347826086956517</v>
      </c>
      <c r="Y28">
        <v>11.5</v>
      </c>
      <c r="Z28">
        <v>4.3</v>
      </c>
      <c r="AA28">
        <v>2.3463880233583154</v>
      </c>
      <c r="AB28">
        <v>-0.13237835874669829</v>
      </c>
      <c r="AC28">
        <v>2.9430830969395991</v>
      </c>
      <c r="AD28">
        <v>1.154740438124894</v>
      </c>
      <c r="AE28">
        <v>0.6628558318451564</v>
      </c>
      <c r="AF28">
        <v>1.2001889602462184</v>
      </c>
      <c r="AG28">
        <v>2.4441347910782039</v>
      </c>
      <c r="AH28">
        <v>-4.3389619549943967</v>
      </c>
      <c r="AI28">
        <v>-2.2944563647301814</v>
      </c>
    </row>
    <row r="29" spans="1:35" x14ac:dyDescent="0.3">
      <c r="A29">
        <v>3</v>
      </c>
      <c r="B29">
        <v>26</v>
      </c>
      <c r="C29" s="26">
        <v>35.9</v>
      </c>
      <c r="D29" s="26">
        <v>33</v>
      </c>
      <c r="E29" s="26">
        <v>98</v>
      </c>
      <c r="F29">
        <v>0.40918788589837757</v>
      </c>
      <c r="G29">
        <v>0.26723550041487248</v>
      </c>
      <c r="H29">
        <v>0.14195238548350508</v>
      </c>
      <c r="I29" t="s">
        <v>97</v>
      </c>
      <c r="J29" t="s">
        <v>32</v>
      </c>
      <c r="K29" t="s">
        <v>98</v>
      </c>
      <c r="L29" t="s">
        <v>274</v>
      </c>
      <c r="M29" s="27">
        <v>34.5</v>
      </c>
      <c r="N29" s="28">
        <v>10</v>
      </c>
      <c r="O29">
        <v>30.240000000000002</v>
      </c>
      <c r="P29">
        <v>16.7</v>
      </c>
      <c r="Q29">
        <v>1.7</v>
      </c>
      <c r="R29">
        <v>3.9</v>
      </c>
      <c r="S29">
        <v>5.8</v>
      </c>
      <c r="T29">
        <v>1.9</v>
      </c>
      <c r="U29">
        <v>0</v>
      </c>
      <c r="V29">
        <v>0.46788990825688076</v>
      </c>
      <c r="W29">
        <v>10.9</v>
      </c>
      <c r="X29">
        <v>0.90566037735849059</v>
      </c>
      <c r="Y29">
        <v>5.3</v>
      </c>
      <c r="Z29">
        <v>2.2999999999999998</v>
      </c>
      <c r="AA29">
        <v>0.16505615914503571</v>
      </c>
      <c r="AB29">
        <v>0.15527465326371095</v>
      </c>
      <c r="AC29">
        <v>-0.74092125266015063</v>
      </c>
      <c r="AD29">
        <v>1.154740438124894</v>
      </c>
      <c r="AE29">
        <v>1.9704311499931981</v>
      </c>
      <c r="AF29">
        <v>-1.1277084716364882</v>
      </c>
      <c r="AG29">
        <v>-0.11973819819464245</v>
      </c>
      <c r="AH29">
        <v>1.2874425250584431</v>
      </c>
      <c r="AI29">
        <v>-0.33945749936014774</v>
      </c>
    </row>
    <row r="30" spans="1:35" x14ac:dyDescent="0.3">
      <c r="A30">
        <v>4</v>
      </c>
      <c r="B30">
        <v>44</v>
      </c>
      <c r="C30" s="26">
        <v>6.6</v>
      </c>
      <c r="D30" s="26">
        <v>6</v>
      </c>
      <c r="E30" s="26">
        <v>100</v>
      </c>
      <c r="F30">
        <v>0.19626075685179861</v>
      </c>
      <c r="G30">
        <v>0.10174248193264696</v>
      </c>
      <c r="H30">
        <v>9.4518274919151657E-2</v>
      </c>
      <c r="I30" t="s">
        <v>89</v>
      </c>
      <c r="J30" t="s">
        <v>32</v>
      </c>
      <c r="K30" t="s">
        <v>90</v>
      </c>
      <c r="L30" t="s">
        <v>45</v>
      </c>
      <c r="M30" s="27">
        <v>24.2</v>
      </c>
      <c r="N30" s="28">
        <v>10</v>
      </c>
      <c r="O30">
        <v>30.076666666666664</v>
      </c>
      <c r="P30">
        <v>15.4</v>
      </c>
      <c r="Q30">
        <v>1.1000000000000001</v>
      </c>
      <c r="R30">
        <v>7.8</v>
      </c>
      <c r="S30">
        <v>5.8</v>
      </c>
      <c r="T30">
        <v>1.3</v>
      </c>
      <c r="U30">
        <v>0.5</v>
      </c>
      <c r="V30">
        <v>0.44285714285714284</v>
      </c>
      <c r="W30">
        <v>14</v>
      </c>
      <c r="X30">
        <v>0.76</v>
      </c>
      <c r="Y30">
        <v>2.5</v>
      </c>
      <c r="Z30">
        <v>1.8</v>
      </c>
      <c r="AA30">
        <v>-4.4998020371798432E-2</v>
      </c>
      <c r="AB30">
        <v>-0.42003137075710734</v>
      </c>
      <c r="AC30">
        <v>0.65399301563490031</v>
      </c>
      <c r="AD30">
        <v>1.154740438124894</v>
      </c>
      <c r="AE30">
        <v>0.6628558318451564</v>
      </c>
      <c r="AF30">
        <v>-0.35174266100891938</v>
      </c>
      <c r="AG30">
        <v>-0.6074351775511283</v>
      </c>
      <c r="AH30">
        <v>-0.28099193550453527</v>
      </c>
      <c r="AI30">
        <v>0.14929221698236048</v>
      </c>
    </row>
    <row r="31" spans="1:35" x14ac:dyDescent="0.3">
      <c r="A31">
        <v>5</v>
      </c>
      <c r="B31">
        <v>55</v>
      </c>
      <c r="C31" s="26">
        <v>87.7</v>
      </c>
      <c r="D31" s="26">
        <v>100</v>
      </c>
      <c r="E31" s="26">
        <v>91</v>
      </c>
      <c r="F31">
        <v>0.10079665894759084</v>
      </c>
      <c r="G31">
        <v>-0.22173919529371364</v>
      </c>
      <c r="H31">
        <v>0.32253585424130449</v>
      </c>
      <c r="I31" t="s">
        <v>109</v>
      </c>
      <c r="J31" t="s">
        <v>32</v>
      </c>
      <c r="K31" t="s">
        <v>35</v>
      </c>
      <c r="L31" t="s">
        <v>274</v>
      </c>
      <c r="M31" s="27">
        <v>33.1</v>
      </c>
      <c r="N31" s="28">
        <v>10</v>
      </c>
      <c r="O31">
        <v>32.471666666666671</v>
      </c>
      <c r="P31">
        <v>23.3</v>
      </c>
      <c r="Q31">
        <v>1.4</v>
      </c>
      <c r="R31">
        <v>4.2</v>
      </c>
      <c r="S31">
        <v>5.8</v>
      </c>
      <c r="T31">
        <v>0.4</v>
      </c>
      <c r="U31">
        <v>0.3</v>
      </c>
      <c r="V31">
        <v>0.40217391304347827</v>
      </c>
      <c r="W31">
        <v>18.399999999999999</v>
      </c>
      <c r="X31">
        <v>0.85542168674698793</v>
      </c>
      <c r="Y31">
        <v>8.3000000000000007</v>
      </c>
      <c r="Z31">
        <v>2.9</v>
      </c>
      <c r="AA31">
        <v>1.2314850705381948</v>
      </c>
      <c r="AB31">
        <v>-0.13237835874669829</v>
      </c>
      <c r="AC31">
        <v>-0.63362015509899272</v>
      </c>
      <c r="AD31">
        <v>1.154740438124894</v>
      </c>
      <c r="AE31">
        <v>-1.2985071453769068</v>
      </c>
      <c r="AF31">
        <v>-0.6621289852599469</v>
      </c>
      <c r="AG31">
        <v>-1.7752722113054005</v>
      </c>
      <c r="AH31">
        <v>1.0459857484525916</v>
      </c>
      <c r="AI31">
        <v>-0.92595715897115793</v>
      </c>
    </row>
    <row r="32" spans="1:35" x14ac:dyDescent="0.3">
      <c r="A32">
        <v>7</v>
      </c>
      <c r="B32">
        <v>79</v>
      </c>
      <c r="C32" s="26">
        <v>130.5</v>
      </c>
      <c r="D32" s="26">
        <v>137</v>
      </c>
      <c r="E32" s="26">
        <v>72</v>
      </c>
      <c r="F32">
        <v>-8.7218540408571008E-2</v>
      </c>
      <c r="G32">
        <v>-0.11906747670220946</v>
      </c>
      <c r="H32">
        <v>3.1848936293638455E-2</v>
      </c>
      <c r="I32" t="s">
        <v>146</v>
      </c>
      <c r="J32" t="s">
        <v>32</v>
      </c>
      <c r="K32" t="s">
        <v>56</v>
      </c>
      <c r="L32" t="s">
        <v>274</v>
      </c>
      <c r="M32" s="27">
        <v>31.1</v>
      </c>
      <c r="N32" s="28">
        <v>8</v>
      </c>
      <c r="O32">
        <v>24.472916666666666</v>
      </c>
      <c r="P32">
        <v>18.375</v>
      </c>
      <c r="Q32">
        <v>0.375</v>
      </c>
      <c r="R32">
        <v>1.75</v>
      </c>
      <c r="S32">
        <v>5.75</v>
      </c>
      <c r="T32">
        <v>1</v>
      </c>
      <c r="U32">
        <v>0.5</v>
      </c>
      <c r="V32">
        <v>0.54128440366972475</v>
      </c>
      <c r="W32">
        <v>13.625</v>
      </c>
      <c r="X32">
        <v>0.89655172413793105</v>
      </c>
      <c r="Y32">
        <v>3.625</v>
      </c>
      <c r="Z32">
        <v>3.625</v>
      </c>
      <c r="AA32">
        <v>0.43570289044557237</v>
      </c>
      <c r="AB32">
        <v>-1.1151928164489295</v>
      </c>
      <c r="AC32">
        <v>-1.5099124518484479</v>
      </c>
      <c r="AD32">
        <v>1.1322782751647105</v>
      </c>
      <c r="AE32">
        <v>9.0681727711352921E-3</v>
      </c>
      <c r="AF32">
        <v>-0.35174266100891938</v>
      </c>
      <c r="AG32">
        <v>1.1735667402079071</v>
      </c>
      <c r="AH32">
        <v>0.78926880806488187</v>
      </c>
      <c r="AI32">
        <v>-1.6346442476677951</v>
      </c>
    </row>
    <row r="33" spans="1:35" x14ac:dyDescent="0.3">
      <c r="A33">
        <v>8</v>
      </c>
      <c r="B33">
        <v>89</v>
      </c>
      <c r="C33" s="26">
        <v>44.5</v>
      </c>
      <c r="D33" s="26">
        <v>46</v>
      </c>
      <c r="E33" s="26">
        <v>99</v>
      </c>
      <c r="F33">
        <v>-0.12763884999565187</v>
      </c>
      <c r="G33">
        <v>-0.1451143815055482</v>
      </c>
      <c r="H33">
        <v>1.7475531509896336E-2</v>
      </c>
      <c r="I33" t="s">
        <v>157</v>
      </c>
      <c r="J33" t="s">
        <v>32</v>
      </c>
      <c r="K33" t="s">
        <v>118</v>
      </c>
      <c r="L33" t="s">
        <v>274</v>
      </c>
      <c r="M33" s="27">
        <v>30.3</v>
      </c>
      <c r="N33" s="28">
        <v>10</v>
      </c>
      <c r="O33">
        <v>33.766666666666666</v>
      </c>
      <c r="P33">
        <v>19.2</v>
      </c>
      <c r="Q33">
        <v>0</v>
      </c>
      <c r="R33">
        <v>4.8</v>
      </c>
      <c r="S33">
        <v>5.6</v>
      </c>
      <c r="T33">
        <v>0.8</v>
      </c>
      <c r="U33">
        <v>0.5</v>
      </c>
      <c r="V33">
        <v>0.50666666666666671</v>
      </c>
      <c r="W33">
        <v>15</v>
      </c>
      <c r="X33">
        <v>0.81632653061224492</v>
      </c>
      <c r="Y33">
        <v>4.9000000000000004</v>
      </c>
      <c r="Z33">
        <v>3</v>
      </c>
      <c r="AA33">
        <v>0.56900650436971711</v>
      </c>
      <c r="AB33">
        <v>-1.4747590814619411</v>
      </c>
      <c r="AC33">
        <v>-0.41901795997667735</v>
      </c>
      <c r="AD33">
        <v>1.0648917862841596</v>
      </c>
      <c r="AE33">
        <v>-0.42679026661154529</v>
      </c>
      <c r="AF33">
        <v>-0.35174266100891938</v>
      </c>
      <c r="AG33">
        <v>0.61114961865928896</v>
      </c>
      <c r="AH33">
        <v>0.1449397284356434</v>
      </c>
      <c r="AI33">
        <v>-1.0237071022396598</v>
      </c>
    </row>
    <row r="34" spans="1:35" x14ac:dyDescent="0.3">
      <c r="A34">
        <v>1</v>
      </c>
      <c r="B34">
        <v>7</v>
      </c>
      <c r="C34" s="26">
        <v>18.3</v>
      </c>
      <c r="D34" s="26">
        <v>18</v>
      </c>
      <c r="E34" s="26">
        <v>100</v>
      </c>
      <c r="F34">
        <v>0.92119423813564261</v>
      </c>
      <c r="G34">
        <v>0.6406456064842353</v>
      </c>
      <c r="H34">
        <v>0.28054863165140731</v>
      </c>
      <c r="I34" t="s">
        <v>49</v>
      </c>
      <c r="J34" t="s">
        <v>32</v>
      </c>
      <c r="K34" t="s">
        <v>50</v>
      </c>
      <c r="L34" t="s">
        <v>274</v>
      </c>
      <c r="M34" s="27">
        <v>29.5</v>
      </c>
      <c r="N34" s="28">
        <v>10</v>
      </c>
      <c r="O34">
        <v>33.435000000000002</v>
      </c>
      <c r="P34">
        <v>25.1</v>
      </c>
      <c r="Q34">
        <v>4.4000000000000004</v>
      </c>
      <c r="R34">
        <v>4.9000000000000004</v>
      </c>
      <c r="S34">
        <v>5.6</v>
      </c>
      <c r="T34">
        <v>0.9</v>
      </c>
      <c r="U34">
        <v>0.6</v>
      </c>
      <c r="V34">
        <v>0.43859649122807015</v>
      </c>
      <c r="W34">
        <v>17.100000000000001</v>
      </c>
      <c r="X34">
        <v>0.93442622950819676</v>
      </c>
      <c r="Y34">
        <v>6.1</v>
      </c>
      <c r="Z34">
        <v>1.8</v>
      </c>
      <c r="AA34">
        <v>1.5223293190999656</v>
      </c>
      <c r="AB34">
        <v>2.744151761357394</v>
      </c>
      <c r="AC34">
        <v>-0.38325092745629119</v>
      </c>
      <c r="AD34">
        <v>1.0648917862841596</v>
      </c>
      <c r="AE34">
        <v>-0.20886104692020499</v>
      </c>
      <c r="AF34">
        <v>-0.19654949888340564</v>
      </c>
      <c r="AG34">
        <v>-0.83184142557374097</v>
      </c>
      <c r="AH34">
        <v>1.9056482734678819</v>
      </c>
      <c r="AI34">
        <v>0.14929221698236048</v>
      </c>
    </row>
    <row r="35" spans="1:35" x14ac:dyDescent="0.3">
      <c r="A35">
        <v>3</v>
      </c>
      <c r="B35">
        <v>25</v>
      </c>
      <c r="C35" s="26">
        <v>27.2</v>
      </c>
      <c r="D35" s="26">
        <v>32</v>
      </c>
      <c r="E35" s="26">
        <v>100</v>
      </c>
      <c r="F35">
        <v>0.40956343274609069</v>
      </c>
      <c r="G35">
        <v>0.22694133068074671</v>
      </c>
      <c r="H35">
        <v>0.18262210206534399</v>
      </c>
      <c r="I35" t="s">
        <v>85</v>
      </c>
      <c r="J35" t="s">
        <v>32</v>
      </c>
      <c r="K35" t="s">
        <v>72</v>
      </c>
      <c r="L35" t="s">
        <v>274</v>
      </c>
      <c r="M35" s="27">
        <v>23</v>
      </c>
      <c r="N35" s="28">
        <v>10</v>
      </c>
      <c r="O35">
        <v>34.756666666666668</v>
      </c>
      <c r="P35">
        <v>25.8</v>
      </c>
      <c r="Q35">
        <v>2.6</v>
      </c>
      <c r="R35">
        <v>3.3</v>
      </c>
      <c r="S35">
        <v>5.5</v>
      </c>
      <c r="T35">
        <v>0.4</v>
      </c>
      <c r="U35">
        <v>0.4</v>
      </c>
      <c r="V35">
        <v>0.53216374269005851</v>
      </c>
      <c r="W35">
        <v>17.100000000000001</v>
      </c>
      <c r="X35">
        <v>0.96153846153846156</v>
      </c>
      <c r="Y35">
        <v>5.2</v>
      </c>
      <c r="Z35">
        <v>4.0999999999999996</v>
      </c>
      <c r="AA35">
        <v>1.6354354157628763</v>
      </c>
      <c r="AB35">
        <v>1.0182336892949386</v>
      </c>
      <c r="AC35">
        <v>-0.95552344778246612</v>
      </c>
      <c r="AD35">
        <v>1.0199674603637927</v>
      </c>
      <c r="AE35">
        <v>-1.2985071453769068</v>
      </c>
      <c r="AF35">
        <v>-0.50693582313443308</v>
      </c>
      <c r="AG35">
        <v>1.2744844250972638</v>
      </c>
      <c r="AH35">
        <v>1.9542738800948332</v>
      </c>
      <c r="AI35">
        <v>-2.0989564781931782</v>
      </c>
    </row>
    <row r="36" spans="1:35" x14ac:dyDescent="0.3">
      <c r="A36">
        <v>8</v>
      </c>
      <c r="B36">
        <v>96</v>
      </c>
      <c r="C36" s="26">
        <v>117.2</v>
      </c>
      <c r="D36" s="26">
        <v>106</v>
      </c>
      <c r="E36" s="26">
        <v>53</v>
      </c>
      <c r="F36">
        <v>-0.19149712249821835</v>
      </c>
      <c r="G36">
        <v>-0.21061559344351055</v>
      </c>
      <c r="H36">
        <v>1.9118470945292204E-2</v>
      </c>
      <c r="I36" t="s">
        <v>171</v>
      </c>
      <c r="J36" t="s">
        <v>32</v>
      </c>
      <c r="K36" t="s">
        <v>92</v>
      </c>
      <c r="L36" t="s">
        <v>274</v>
      </c>
      <c r="M36" s="27">
        <v>28.1</v>
      </c>
      <c r="N36" s="28">
        <v>10</v>
      </c>
      <c r="O36">
        <v>26.731666666666666</v>
      </c>
      <c r="P36">
        <v>9</v>
      </c>
      <c r="Q36">
        <v>1.3</v>
      </c>
      <c r="R36">
        <v>3.7</v>
      </c>
      <c r="S36">
        <v>5.5</v>
      </c>
      <c r="T36">
        <v>1.4</v>
      </c>
      <c r="U36">
        <v>0</v>
      </c>
      <c r="V36">
        <v>0.48571428571428571</v>
      </c>
      <c r="W36">
        <v>7</v>
      </c>
      <c r="X36">
        <v>0.81818181818181823</v>
      </c>
      <c r="Y36">
        <v>1.1000000000000001</v>
      </c>
      <c r="Z36">
        <v>2.6</v>
      </c>
      <c r="AA36">
        <v>-1.0791109041469829</v>
      </c>
      <c r="AB36">
        <v>-0.22826269608350125</v>
      </c>
      <c r="AC36">
        <v>-0.81245531770092227</v>
      </c>
      <c r="AD36">
        <v>1.0199674603637927</v>
      </c>
      <c r="AE36">
        <v>0.88078505153649644</v>
      </c>
      <c r="AF36">
        <v>-1.1277084716364882</v>
      </c>
      <c r="AG36">
        <v>7.7646845661586403E-2</v>
      </c>
      <c r="AH36">
        <v>6.3050201800772462E-3</v>
      </c>
      <c r="AI36">
        <v>-0.63270732916565298</v>
      </c>
    </row>
    <row r="37" spans="1:35" x14ac:dyDescent="0.3">
      <c r="A37">
        <v>10</v>
      </c>
      <c r="B37">
        <v>115</v>
      </c>
      <c r="C37" s="26">
        <v>137.4</v>
      </c>
      <c r="D37" s="26">
        <v>148</v>
      </c>
      <c r="E37" s="26">
        <v>69</v>
      </c>
      <c r="F37">
        <v>-0.26842325028257191</v>
      </c>
      <c r="G37">
        <v>-0.29389308873466086</v>
      </c>
      <c r="H37">
        <v>2.5469838452088944E-2</v>
      </c>
      <c r="I37" t="s">
        <v>166</v>
      </c>
      <c r="J37" t="s">
        <v>167</v>
      </c>
      <c r="K37" t="s">
        <v>54</v>
      </c>
      <c r="L37" t="s">
        <v>274</v>
      </c>
      <c r="M37" s="27">
        <v>33.5</v>
      </c>
      <c r="N37" s="28">
        <v>10</v>
      </c>
      <c r="O37">
        <v>28.689999999999998</v>
      </c>
      <c r="P37">
        <v>15.8</v>
      </c>
      <c r="Q37">
        <v>2.6</v>
      </c>
      <c r="R37">
        <v>3.4</v>
      </c>
      <c r="S37">
        <v>5.3</v>
      </c>
      <c r="T37">
        <v>0.6</v>
      </c>
      <c r="U37">
        <v>0.1</v>
      </c>
      <c r="V37">
        <v>0.46086956521739131</v>
      </c>
      <c r="W37">
        <v>11.5</v>
      </c>
      <c r="X37">
        <v>0.68421052631578949</v>
      </c>
      <c r="Y37">
        <v>3.8</v>
      </c>
      <c r="Z37">
        <v>2.5</v>
      </c>
      <c r="AA37">
        <v>1.9634034864150652E-2</v>
      </c>
      <c r="AB37">
        <v>1.0182336892949386</v>
      </c>
      <c r="AC37">
        <v>-0.91975641526208018</v>
      </c>
      <c r="AD37">
        <v>0.93011880852305839</v>
      </c>
      <c r="AE37">
        <v>-0.86264870599422616</v>
      </c>
      <c r="AF37">
        <v>-0.97251530951097453</v>
      </c>
      <c r="AG37">
        <v>-0.23111766073679271</v>
      </c>
      <c r="AH37">
        <v>-1.0920288538928702</v>
      </c>
      <c r="AI37">
        <v>-0.53495738589715125</v>
      </c>
    </row>
    <row r="38" spans="1:35" x14ac:dyDescent="0.3">
      <c r="A38">
        <v>19</v>
      </c>
      <c r="B38">
        <v>221</v>
      </c>
      <c r="C38" s="26">
        <v>0</v>
      </c>
      <c r="D38" s="26">
        <v>169</v>
      </c>
      <c r="E38" s="26">
        <v>5</v>
      </c>
      <c r="F38">
        <v>-0.70728640027690481</v>
      </c>
      <c r="G38">
        <v>-0.50828470985351293</v>
      </c>
      <c r="H38">
        <v>-0.19900169042339189</v>
      </c>
      <c r="I38" t="s">
        <v>431</v>
      </c>
      <c r="J38" t="s">
        <v>32</v>
      </c>
      <c r="K38" t="s">
        <v>160</v>
      </c>
      <c r="L38" t="s">
        <v>274</v>
      </c>
      <c r="M38" s="27">
        <v>23.5</v>
      </c>
      <c r="N38" s="28">
        <v>10</v>
      </c>
      <c r="O38">
        <v>21.061666666666664</v>
      </c>
      <c r="P38">
        <v>7</v>
      </c>
      <c r="Q38">
        <v>0.4</v>
      </c>
      <c r="R38">
        <v>1.2</v>
      </c>
      <c r="S38">
        <v>5.2</v>
      </c>
      <c r="T38">
        <v>1</v>
      </c>
      <c r="U38">
        <v>0</v>
      </c>
      <c r="V38">
        <v>0.44776119402985076</v>
      </c>
      <c r="W38">
        <v>6.7</v>
      </c>
      <c r="X38">
        <v>0.6</v>
      </c>
      <c r="Y38">
        <v>1</v>
      </c>
      <c r="Z38">
        <v>1.3</v>
      </c>
      <c r="AA38">
        <v>-1.402271180326728</v>
      </c>
      <c r="AB38">
        <v>-1.0912217321147288</v>
      </c>
      <c r="AC38">
        <v>-1.7066311307105704</v>
      </c>
      <c r="AD38">
        <v>0.8851944826026914</v>
      </c>
      <c r="AE38">
        <v>9.0681727711352921E-3</v>
      </c>
      <c r="AF38">
        <v>-1.1277084716364882</v>
      </c>
      <c r="AG38">
        <v>-0.26159952006815163</v>
      </c>
      <c r="AH38">
        <v>-0.51743494252364486</v>
      </c>
      <c r="AI38">
        <v>0.63804193332486892</v>
      </c>
    </row>
    <row r="39" spans="1:35" x14ac:dyDescent="0.3">
      <c r="A39">
        <v>5</v>
      </c>
      <c r="B39">
        <v>59</v>
      </c>
      <c r="C39" s="26">
        <v>114.2</v>
      </c>
      <c r="D39" s="26">
        <v>107</v>
      </c>
      <c r="E39" s="26">
        <v>77</v>
      </c>
      <c r="F39">
        <v>4.9087754104970634E-2</v>
      </c>
      <c r="G39">
        <v>-2.8514204232044357E-2</v>
      </c>
      <c r="H39">
        <v>7.7601958337014998E-2</v>
      </c>
      <c r="I39" t="s">
        <v>145</v>
      </c>
      <c r="J39" t="s">
        <v>32</v>
      </c>
      <c r="K39" t="s">
        <v>124</v>
      </c>
      <c r="L39" t="s">
        <v>274</v>
      </c>
      <c r="M39" s="27">
        <v>27.2</v>
      </c>
      <c r="N39" s="28">
        <v>10</v>
      </c>
      <c r="O39">
        <v>27.314999999999998</v>
      </c>
      <c r="P39">
        <v>14.5</v>
      </c>
      <c r="Q39">
        <v>2.8</v>
      </c>
      <c r="R39">
        <v>2.9</v>
      </c>
      <c r="S39">
        <v>5</v>
      </c>
      <c r="T39">
        <v>1.4</v>
      </c>
      <c r="U39">
        <v>0.1</v>
      </c>
      <c r="V39">
        <v>0.4152542372881356</v>
      </c>
      <c r="W39">
        <v>11.8</v>
      </c>
      <c r="X39">
        <v>0.76</v>
      </c>
      <c r="Y39">
        <v>2.5</v>
      </c>
      <c r="Z39">
        <v>1.6</v>
      </c>
      <c r="AA39">
        <v>-0.19042014465268378</v>
      </c>
      <c r="AB39">
        <v>1.2100023639685444</v>
      </c>
      <c r="AC39">
        <v>-1.0985915778640098</v>
      </c>
      <c r="AD39">
        <v>0.79534583076195708</v>
      </c>
      <c r="AE39">
        <v>0.88078505153649644</v>
      </c>
      <c r="AF39">
        <v>-0.97251530951097453</v>
      </c>
      <c r="AG39">
        <v>-0.94503422034255746</v>
      </c>
      <c r="AH39">
        <v>-0.28099193550453527</v>
      </c>
      <c r="AI39">
        <v>0.34479210351936379</v>
      </c>
    </row>
    <row r="40" spans="1:35" x14ac:dyDescent="0.3">
      <c r="A40">
        <v>4</v>
      </c>
      <c r="B40">
        <v>38</v>
      </c>
      <c r="C40" s="26">
        <v>54.3</v>
      </c>
      <c r="D40" s="26">
        <v>54</v>
      </c>
      <c r="E40" s="26">
        <v>95</v>
      </c>
      <c r="F40">
        <v>0.2428960971099022</v>
      </c>
      <c r="G40">
        <v>0.11278037902817821</v>
      </c>
      <c r="H40">
        <v>0.13011571808172401</v>
      </c>
      <c r="I40" t="s">
        <v>127</v>
      </c>
      <c r="J40" t="s">
        <v>32</v>
      </c>
      <c r="K40" t="s">
        <v>90</v>
      </c>
      <c r="L40" t="s">
        <v>274</v>
      </c>
      <c r="M40" s="27">
        <v>22.7</v>
      </c>
      <c r="N40" s="28">
        <v>10</v>
      </c>
      <c r="O40">
        <v>32.161666666666662</v>
      </c>
      <c r="P40">
        <v>18.899999999999999</v>
      </c>
      <c r="Q40">
        <v>1.8</v>
      </c>
      <c r="R40">
        <v>4.5</v>
      </c>
      <c r="S40">
        <v>4.9000000000000004</v>
      </c>
      <c r="T40">
        <v>1.2</v>
      </c>
      <c r="U40">
        <v>0.4</v>
      </c>
      <c r="V40">
        <v>0.45911949685534592</v>
      </c>
      <c r="W40">
        <v>15.9</v>
      </c>
      <c r="X40">
        <v>0.92592592592592593</v>
      </c>
      <c r="Y40">
        <v>2.7</v>
      </c>
      <c r="Z40">
        <v>2.2999999999999998</v>
      </c>
      <c r="AA40">
        <v>0.52053246294275524</v>
      </c>
      <c r="AB40">
        <v>0.25115899060051411</v>
      </c>
      <c r="AC40">
        <v>-0.52631905753783503</v>
      </c>
      <c r="AD40">
        <v>0.75042150484159009</v>
      </c>
      <c r="AE40">
        <v>0.4449266121538159</v>
      </c>
      <c r="AF40">
        <v>-0.50693582313443308</v>
      </c>
      <c r="AG40">
        <v>-0.34579176915556398</v>
      </c>
      <c r="AH40">
        <v>0.76648798990290845</v>
      </c>
      <c r="AI40">
        <v>-0.33945749936014774</v>
      </c>
    </row>
    <row r="41" spans="1:35" x14ac:dyDescent="0.3">
      <c r="A41">
        <v>4</v>
      </c>
      <c r="B41">
        <v>47</v>
      </c>
      <c r="C41" s="26">
        <v>100.8</v>
      </c>
      <c r="D41" s="26">
        <v>95</v>
      </c>
      <c r="E41" s="26">
        <v>78</v>
      </c>
      <c r="F41">
        <v>0.16215787731840944</v>
      </c>
      <c r="G41">
        <v>9.4760561932118126E-2</v>
      </c>
      <c r="H41">
        <v>6.7397315386291318E-2</v>
      </c>
      <c r="I41" t="s">
        <v>125</v>
      </c>
      <c r="J41" t="s">
        <v>32</v>
      </c>
      <c r="K41" t="s">
        <v>50</v>
      </c>
      <c r="L41" t="s">
        <v>274</v>
      </c>
      <c r="M41" s="27">
        <v>25.7</v>
      </c>
      <c r="N41" s="28">
        <v>10</v>
      </c>
      <c r="O41">
        <v>31.911666666666669</v>
      </c>
      <c r="P41">
        <v>12.3</v>
      </c>
      <c r="Q41">
        <v>3</v>
      </c>
      <c r="R41">
        <v>3.6</v>
      </c>
      <c r="S41">
        <v>4.9000000000000004</v>
      </c>
      <c r="T41">
        <v>1.3</v>
      </c>
      <c r="U41">
        <v>0.6</v>
      </c>
      <c r="V41">
        <v>0.38317757009345793</v>
      </c>
      <c r="W41">
        <v>10.7</v>
      </c>
      <c r="X41">
        <v>0.7857142857142857</v>
      </c>
      <c r="Y41">
        <v>1.4</v>
      </c>
      <c r="Z41">
        <v>0.9</v>
      </c>
      <c r="AA41">
        <v>-0.5458964484504033</v>
      </c>
      <c r="AB41">
        <v>1.4017710386421509</v>
      </c>
      <c r="AC41">
        <v>-0.84822235022130832</v>
      </c>
      <c r="AD41">
        <v>0.75042150484159009</v>
      </c>
      <c r="AE41">
        <v>0.6628558318451564</v>
      </c>
      <c r="AF41">
        <v>-0.19654949888340564</v>
      </c>
      <c r="AG41">
        <v>-1.3113017902386785</v>
      </c>
      <c r="AH41">
        <v>-8.927493654491396E-2</v>
      </c>
      <c r="AI41">
        <v>1.0290417063988755</v>
      </c>
    </row>
    <row r="42" spans="1:35" x14ac:dyDescent="0.3">
      <c r="A42">
        <v>20</v>
      </c>
      <c r="B42">
        <v>240</v>
      </c>
      <c r="C42" s="26">
        <v>0</v>
      </c>
      <c r="D42" s="26">
        <v>252</v>
      </c>
      <c r="E42" s="26">
        <v>4</v>
      </c>
      <c r="F42">
        <v>-0.76264034600017905</v>
      </c>
      <c r="G42">
        <v>-0.46507537964734447</v>
      </c>
      <c r="H42">
        <v>-0.29756496635283458</v>
      </c>
      <c r="I42" t="s">
        <v>398</v>
      </c>
      <c r="J42" t="s">
        <v>399</v>
      </c>
      <c r="K42" t="s">
        <v>78</v>
      </c>
      <c r="L42" t="s">
        <v>274</v>
      </c>
      <c r="M42" s="27">
        <v>27.6</v>
      </c>
      <c r="N42" s="28">
        <v>10</v>
      </c>
      <c r="O42">
        <v>17.531666666666666</v>
      </c>
      <c r="P42">
        <v>7.4</v>
      </c>
      <c r="Q42">
        <v>0</v>
      </c>
      <c r="R42">
        <v>2.7</v>
      </c>
      <c r="S42">
        <v>4.8</v>
      </c>
      <c r="T42">
        <v>0.4</v>
      </c>
      <c r="U42">
        <v>0.2</v>
      </c>
      <c r="V42">
        <v>0.53968253968253965</v>
      </c>
      <c r="W42">
        <v>6.3</v>
      </c>
      <c r="X42">
        <v>0.8571428571428571</v>
      </c>
      <c r="Y42">
        <v>0.7</v>
      </c>
      <c r="Z42">
        <v>1.3</v>
      </c>
      <c r="AA42">
        <v>-1.3376391250907789</v>
      </c>
      <c r="AB42">
        <v>-1.4747590814619411</v>
      </c>
      <c r="AC42">
        <v>-1.1701256429047815</v>
      </c>
      <c r="AD42">
        <v>0.70549717892122277</v>
      </c>
      <c r="AE42">
        <v>-1.2985071453769068</v>
      </c>
      <c r="AF42">
        <v>-0.81732214738546061</v>
      </c>
      <c r="AG42">
        <v>0.51476207185028378</v>
      </c>
      <c r="AH42">
        <v>5.4373541297392192E-2</v>
      </c>
      <c r="AI42">
        <v>0.63804193332486892</v>
      </c>
    </row>
    <row r="43" spans="1:35" x14ac:dyDescent="0.3">
      <c r="A43">
        <v>6</v>
      </c>
      <c r="B43">
        <v>72</v>
      </c>
      <c r="C43" s="26">
        <v>137</v>
      </c>
      <c r="D43" s="26">
        <v>180</v>
      </c>
      <c r="E43" s="26">
        <v>71</v>
      </c>
      <c r="F43">
        <v>-4.2172360227100261E-2</v>
      </c>
      <c r="G43">
        <v>-6.1219486376601413E-2</v>
      </c>
      <c r="H43">
        <v>1.9047126149501152E-2</v>
      </c>
      <c r="I43" t="s">
        <v>141</v>
      </c>
      <c r="J43" t="s">
        <v>32</v>
      </c>
      <c r="K43" t="s">
        <v>56</v>
      </c>
      <c r="L43" t="s">
        <v>274</v>
      </c>
      <c r="M43" s="27">
        <v>23.4</v>
      </c>
      <c r="N43" s="28">
        <v>10</v>
      </c>
      <c r="O43">
        <v>35.083333333333329</v>
      </c>
      <c r="P43">
        <v>17.3</v>
      </c>
      <c r="Q43">
        <v>2.7</v>
      </c>
      <c r="R43">
        <v>4.2</v>
      </c>
      <c r="S43">
        <v>4.8</v>
      </c>
      <c r="T43">
        <v>0.4</v>
      </c>
      <c r="U43">
        <v>0.1</v>
      </c>
      <c r="V43">
        <v>0.44696969696969696</v>
      </c>
      <c r="W43">
        <v>13.2</v>
      </c>
      <c r="X43">
        <v>0.875</v>
      </c>
      <c r="Y43">
        <v>3.2</v>
      </c>
      <c r="Z43">
        <v>1.7</v>
      </c>
      <c r="AA43">
        <v>0.2620042419989595</v>
      </c>
      <c r="AB43">
        <v>1.1141180266317419</v>
      </c>
      <c r="AC43">
        <v>-0.63362015509899272</v>
      </c>
      <c r="AD43">
        <v>0.70549717892122277</v>
      </c>
      <c r="AE43">
        <v>-1.2985071453769068</v>
      </c>
      <c r="AF43">
        <v>-0.97251530951097453</v>
      </c>
      <c r="AG43">
        <v>-0.5028110160505731</v>
      </c>
      <c r="AH43">
        <v>0.52781664084524804</v>
      </c>
      <c r="AI43">
        <v>0.24704216025086226</v>
      </c>
    </row>
    <row r="44" spans="1:35" x14ac:dyDescent="0.3">
      <c r="A44">
        <v>7</v>
      </c>
      <c r="B44">
        <v>84</v>
      </c>
      <c r="C44" s="26">
        <v>125.9</v>
      </c>
      <c r="D44" s="26">
        <v>126</v>
      </c>
      <c r="E44" s="26">
        <v>72</v>
      </c>
      <c r="F44">
        <v>-0.10495298511753602</v>
      </c>
      <c r="G44">
        <v>-0.24760121539184091</v>
      </c>
      <c r="H44">
        <v>0.1426482302743049</v>
      </c>
      <c r="I44" t="s">
        <v>165</v>
      </c>
      <c r="J44" t="s">
        <v>32</v>
      </c>
      <c r="K44" t="s">
        <v>48</v>
      </c>
      <c r="L44" t="s">
        <v>274</v>
      </c>
      <c r="M44" s="27">
        <v>26.6</v>
      </c>
      <c r="N44" s="28">
        <v>10</v>
      </c>
      <c r="O44">
        <v>27.151666666666664</v>
      </c>
      <c r="P44">
        <v>17.8</v>
      </c>
      <c r="Q44">
        <v>1.5</v>
      </c>
      <c r="R44">
        <v>2.1</v>
      </c>
      <c r="S44">
        <v>4.8</v>
      </c>
      <c r="T44">
        <v>0.8</v>
      </c>
      <c r="U44">
        <v>0.4</v>
      </c>
      <c r="V44">
        <v>0.41044776119402987</v>
      </c>
      <c r="W44">
        <v>13.4</v>
      </c>
      <c r="X44">
        <v>0.84126984126984128</v>
      </c>
      <c r="Y44">
        <v>6.3</v>
      </c>
      <c r="Z44">
        <v>2.2999999999999998</v>
      </c>
      <c r="AA44">
        <v>0.34279431104389579</v>
      </c>
      <c r="AB44">
        <v>-3.6494021409895147E-2</v>
      </c>
      <c r="AC44">
        <v>-1.3847278380270971</v>
      </c>
      <c r="AD44">
        <v>0.70549717892122277</v>
      </c>
      <c r="AE44">
        <v>-0.42679026661154529</v>
      </c>
      <c r="AF44">
        <v>-0.50693582313443308</v>
      </c>
      <c r="AG44">
        <v>-1.1542825433436683</v>
      </c>
      <c r="AH44">
        <v>0.57198556339509987</v>
      </c>
      <c r="AI44">
        <v>-0.33945749936014774</v>
      </c>
    </row>
    <row r="45" spans="1:35" x14ac:dyDescent="0.3">
      <c r="A45">
        <v>9</v>
      </c>
      <c r="B45">
        <v>108</v>
      </c>
      <c r="C45" s="26">
        <v>117</v>
      </c>
      <c r="D45" s="26">
        <v>105</v>
      </c>
      <c r="E45" s="26">
        <v>61</v>
      </c>
      <c r="F45">
        <v>-0.24539135552738794</v>
      </c>
      <c r="G45">
        <v>-0.50933710869686899</v>
      </c>
      <c r="H45">
        <v>0.26394575316948105</v>
      </c>
      <c r="I45" t="s">
        <v>178</v>
      </c>
      <c r="J45" t="s">
        <v>179</v>
      </c>
      <c r="K45" t="s">
        <v>54</v>
      </c>
      <c r="L45" t="s">
        <v>275</v>
      </c>
      <c r="M45" s="27">
        <v>23.6</v>
      </c>
      <c r="N45" s="28">
        <v>5</v>
      </c>
      <c r="O45">
        <v>36.176666666666662</v>
      </c>
      <c r="P45">
        <v>13.8</v>
      </c>
      <c r="Q45">
        <v>0.6</v>
      </c>
      <c r="R45">
        <v>8</v>
      </c>
      <c r="S45">
        <v>4.8</v>
      </c>
      <c r="T45">
        <v>1</v>
      </c>
      <c r="U45">
        <v>0.6</v>
      </c>
      <c r="V45">
        <v>0.3888888888888889</v>
      </c>
      <c r="W45">
        <v>14.4</v>
      </c>
      <c r="X45">
        <v>0.58823529411764708</v>
      </c>
      <c r="Y45">
        <v>3.4</v>
      </c>
      <c r="Z45">
        <v>3.2</v>
      </c>
      <c r="AA45">
        <v>-0.30352624131559447</v>
      </c>
      <c r="AB45">
        <v>-0.89945305744112281</v>
      </c>
      <c r="AC45">
        <v>0.72552708067567218</v>
      </c>
      <c r="AD45">
        <v>0.70549717892122277</v>
      </c>
      <c r="AE45">
        <v>9.0681727711352921E-3</v>
      </c>
      <c r="AF45">
        <v>-0.19654949888340564</v>
      </c>
      <c r="AG45">
        <v>-1.6470875008034416</v>
      </c>
      <c r="AH45">
        <v>-1.7583031234196231</v>
      </c>
      <c r="AI45">
        <v>-1.2192069887766632</v>
      </c>
    </row>
    <row r="46" spans="1:35" x14ac:dyDescent="0.3">
      <c r="A46">
        <v>7</v>
      </c>
      <c r="B46">
        <v>82</v>
      </c>
      <c r="C46" s="26">
        <v>32.9</v>
      </c>
      <c r="D46" s="26">
        <v>28</v>
      </c>
      <c r="E46" s="26">
        <v>96</v>
      </c>
      <c r="F46">
        <v>-0.10145688889505804</v>
      </c>
      <c r="G46">
        <v>-0.16979706516355142</v>
      </c>
      <c r="H46">
        <v>6.8340176268493383E-2</v>
      </c>
      <c r="I46" t="s">
        <v>158</v>
      </c>
      <c r="J46" t="s">
        <v>32</v>
      </c>
      <c r="K46" t="s">
        <v>60</v>
      </c>
      <c r="L46" t="s">
        <v>275</v>
      </c>
      <c r="M46" s="27">
        <v>29.7</v>
      </c>
      <c r="N46" s="28">
        <v>9</v>
      </c>
      <c r="O46">
        <v>29.059259259259257</v>
      </c>
      <c r="P46">
        <v>8.7777777777777786</v>
      </c>
      <c r="Q46">
        <v>0.88888888888888884</v>
      </c>
      <c r="R46">
        <v>7.1111111111111107</v>
      </c>
      <c r="S46">
        <v>4.7777777777777777</v>
      </c>
      <c r="T46">
        <v>1.3333333333333333</v>
      </c>
      <c r="U46">
        <v>0.33333333333333331</v>
      </c>
      <c r="V46">
        <v>0.38666666666666666</v>
      </c>
      <c r="W46">
        <v>8.3333333333333339</v>
      </c>
      <c r="X46">
        <v>0.76470588235294112</v>
      </c>
      <c r="Y46">
        <v>1.8888888888888888</v>
      </c>
      <c r="Z46">
        <v>1.7777777777777777</v>
      </c>
      <c r="AA46">
        <v>-1.1150176015002877</v>
      </c>
      <c r="AB46">
        <v>-0.62245386069035835</v>
      </c>
      <c r="AC46">
        <v>0.40759790271668611</v>
      </c>
      <c r="AD46">
        <v>0.69551399538336345</v>
      </c>
      <c r="AE46">
        <v>0.73549890507560289</v>
      </c>
      <c r="AF46">
        <v>-0.61039793121810904</v>
      </c>
      <c r="AG46">
        <v>-0.98898979080413985</v>
      </c>
      <c r="AH46">
        <v>-0.20093963203230367</v>
      </c>
      <c r="AI46">
        <v>0.17101442659758323</v>
      </c>
    </row>
    <row r="47" spans="1:35" x14ac:dyDescent="0.3">
      <c r="A47">
        <v>9</v>
      </c>
      <c r="B47">
        <v>99</v>
      </c>
      <c r="C47" s="26">
        <v>88</v>
      </c>
      <c r="D47" s="26">
        <v>84</v>
      </c>
      <c r="E47" s="26">
        <v>84</v>
      </c>
      <c r="F47">
        <v>-0.19895307459459885</v>
      </c>
      <c r="G47">
        <v>-0.24116565897228442</v>
      </c>
      <c r="H47">
        <v>4.2212584377685575E-2</v>
      </c>
      <c r="I47" t="s">
        <v>148</v>
      </c>
      <c r="J47" t="s">
        <v>149</v>
      </c>
      <c r="K47" t="s">
        <v>118</v>
      </c>
      <c r="L47" t="s">
        <v>274</v>
      </c>
      <c r="M47" s="27">
        <v>23.2</v>
      </c>
      <c r="N47" s="28">
        <v>10</v>
      </c>
      <c r="O47">
        <v>22.388333333333332</v>
      </c>
      <c r="P47">
        <v>10.1</v>
      </c>
      <c r="Q47">
        <v>0.1</v>
      </c>
      <c r="R47">
        <v>7</v>
      </c>
      <c r="S47">
        <v>4.7</v>
      </c>
      <c r="T47">
        <v>1.2</v>
      </c>
      <c r="U47">
        <v>0.5</v>
      </c>
      <c r="V47">
        <v>0.46341463414634149</v>
      </c>
      <c r="W47">
        <v>8.1999999999999993</v>
      </c>
      <c r="X47">
        <v>0.77419354838709675</v>
      </c>
      <c r="Y47">
        <v>3.1</v>
      </c>
      <c r="Z47">
        <v>2.6</v>
      </c>
      <c r="AA47">
        <v>-0.90137275224812308</v>
      </c>
      <c r="AB47">
        <v>-1.3788747441251379</v>
      </c>
      <c r="AC47">
        <v>0.36785675547181301</v>
      </c>
      <c r="AD47">
        <v>0.66057285300085578</v>
      </c>
      <c r="AE47">
        <v>0.4449266121538159</v>
      </c>
      <c r="AF47">
        <v>-0.35174266100891938</v>
      </c>
      <c r="AG47">
        <v>-0.14511207942271481</v>
      </c>
      <c r="AH47">
        <v>-0.23403758540649619</v>
      </c>
      <c r="AI47">
        <v>-0.63270732916565298</v>
      </c>
    </row>
    <row r="48" spans="1:35" x14ac:dyDescent="0.3">
      <c r="A48">
        <v>16</v>
      </c>
      <c r="B48">
        <v>187</v>
      </c>
      <c r="C48" s="26">
        <v>145.30000000000001</v>
      </c>
      <c r="D48" s="26">
        <v>142</v>
      </c>
      <c r="E48" s="26">
        <v>26</v>
      </c>
      <c r="F48">
        <v>-0.58351549007823789</v>
      </c>
      <c r="G48">
        <v>-0.44597275500035177</v>
      </c>
      <c r="H48">
        <v>-0.13754273507788611</v>
      </c>
      <c r="I48" t="s">
        <v>388</v>
      </c>
      <c r="J48" t="s">
        <v>32</v>
      </c>
      <c r="K48" t="s">
        <v>81</v>
      </c>
      <c r="L48" t="s">
        <v>274</v>
      </c>
      <c r="M48" s="27">
        <v>32</v>
      </c>
      <c r="N48" s="28">
        <v>10</v>
      </c>
      <c r="O48">
        <v>25.535000000000004</v>
      </c>
      <c r="P48">
        <v>9.5</v>
      </c>
      <c r="Q48">
        <v>0.9</v>
      </c>
      <c r="R48">
        <v>1.9</v>
      </c>
      <c r="S48">
        <v>4.7</v>
      </c>
      <c r="T48">
        <v>0.5</v>
      </c>
      <c r="U48">
        <v>0</v>
      </c>
      <c r="V48">
        <v>0.41666666666666669</v>
      </c>
      <c r="W48">
        <v>8.4</v>
      </c>
      <c r="X48">
        <v>0.94117647058823528</v>
      </c>
      <c r="Y48">
        <v>1.7</v>
      </c>
      <c r="Z48">
        <v>1.2</v>
      </c>
      <c r="AA48">
        <v>-0.99832083510204661</v>
      </c>
      <c r="AB48">
        <v>-0.61180004543071353</v>
      </c>
      <c r="AC48">
        <v>-1.4562619030678687</v>
      </c>
      <c r="AD48">
        <v>0.66057285300085578</v>
      </c>
      <c r="AE48">
        <v>-1.0805779256855663</v>
      </c>
      <c r="AF48">
        <v>-1.1277084716364882</v>
      </c>
      <c r="AG48">
        <v>-0.66493824104887123</v>
      </c>
      <c r="AH48">
        <v>0.52948789737416235</v>
      </c>
      <c r="AI48">
        <v>0.73579187659337064</v>
      </c>
    </row>
    <row r="49" spans="1:35" x14ac:dyDescent="0.3">
      <c r="A49">
        <v>14</v>
      </c>
      <c r="B49">
        <v>168</v>
      </c>
      <c r="C49" s="26">
        <v>136.80000000000001</v>
      </c>
      <c r="D49" s="26">
        <v>162</v>
      </c>
      <c r="E49" s="26">
        <v>29</v>
      </c>
      <c r="F49">
        <v>-0.50869649116175553</v>
      </c>
      <c r="G49">
        <v>-0.40639298713584737</v>
      </c>
      <c r="H49">
        <v>-0.10230350402590815</v>
      </c>
      <c r="I49" t="s">
        <v>416</v>
      </c>
      <c r="J49" t="s">
        <v>32</v>
      </c>
      <c r="K49" t="s">
        <v>42</v>
      </c>
      <c r="L49" t="s">
        <v>274</v>
      </c>
      <c r="M49" s="27">
        <v>33.700000000000003</v>
      </c>
      <c r="N49" s="28">
        <v>3</v>
      </c>
      <c r="O49">
        <v>18.850000000000001</v>
      </c>
      <c r="P49">
        <v>6.666666666666667</v>
      </c>
      <c r="Q49">
        <v>1</v>
      </c>
      <c r="R49">
        <v>3.6666666666666665</v>
      </c>
      <c r="S49">
        <v>4.666666666666667</v>
      </c>
      <c r="T49">
        <v>0.66666666666666663</v>
      </c>
      <c r="U49">
        <v>0</v>
      </c>
      <c r="V49">
        <v>0.3888888888888889</v>
      </c>
      <c r="W49">
        <v>6</v>
      </c>
      <c r="X49">
        <v>1</v>
      </c>
      <c r="Y49">
        <v>1</v>
      </c>
      <c r="Z49">
        <v>1.3333333333333333</v>
      </c>
      <c r="AA49">
        <v>-1.4561312263566852</v>
      </c>
      <c r="AB49">
        <v>-0.51591570809391052</v>
      </c>
      <c r="AC49">
        <v>-0.82437766187438444</v>
      </c>
      <c r="AD49">
        <v>0.64559807769406685</v>
      </c>
      <c r="AE49">
        <v>-0.71736255953333261</v>
      </c>
      <c r="AF49">
        <v>-1.1277084716364882</v>
      </c>
      <c r="AG49">
        <v>-0.70212006499237323</v>
      </c>
      <c r="AH49">
        <v>0.43502211166844573</v>
      </c>
      <c r="AI49">
        <v>0.60545861890203512</v>
      </c>
    </row>
    <row r="50" spans="1:35" x14ac:dyDescent="0.3">
      <c r="A50">
        <v>8</v>
      </c>
      <c r="B50">
        <v>91</v>
      </c>
      <c r="C50" s="26">
        <v>139.69999999999999</v>
      </c>
      <c r="D50" s="26">
        <v>176</v>
      </c>
      <c r="E50" s="26">
        <v>56</v>
      </c>
      <c r="F50">
        <v>-0.13796739821449003</v>
      </c>
      <c r="G50">
        <v>-0.25760726788187127</v>
      </c>
      <c r="H50">
        <v>0.11963986966738124</v>
      </c>
      <c r="I50" t="s">
        <v>177</v>
      </c>
      <c r="J50" t="s">
        <v>32</v>
      </c>
      <c r="K50" t="s">
        <v>98</v>
      </c>
      <c r="L50" t="s">
        <v>274</v>
      </c>
      <c r="M50" s="27">
        <v>26.2</v>
      </c>
      <c r="N50" s="28">
        <v>10</v>
      </c>
      <c r="O50">
        <v>28.693333333333335</v>
      </c>
      <c r="P50">
        <v>15.2</v>
      </c>
      <c r="Q50">
        <v>1.3</v>
      </c>
      <c r="R50">
        <v>4.5</v>
      </c>
      <c r="S50">
        <v>4.5999999999999996</v>
      </c>
      <c r="T50">
        <v>1.2</v>
      </c>
      <c r="U50">
        <v>0.2</v>
      </c>
      <c r="V50">
        <v>0.45600000000000002</v>
      </c>
      <c r="W50">
        <v>12.5</v>
      </c>
      <c r="X50">
        <v>0.75757575757575757</v>
      </c>
      <c r="Y50">
        <v>3.3</v>
      </c>
      <c r="Z50">
        <v>3</v>
      </c>
      <c r="AA50">
        <v>-7.7314047989773108E-2</v>
      </c>
      <c r="AB50">
        <v>-0.22826269608350125</v>
      </c>
      <c r="AC50">
        <v>-0.52631905753783503</v>
      </c>
      <c r="AD50">
        <v>0.61564852708048845</v>
      </c>
      <c r="AE50">
        <v>0.4449266121538159</v>
      </c>
      <c r="AF50">
        <v>-0.81732214738546061</v>
      </c>
      <c r="AG50">
        <v>-0.32898652119575184</v>
      </c>
      <c r="AH50">
        <v>-0.37712897773916471</v>
      </c>
      <c r="AI50">
        <v>-1.0237071022396598</v>
      </c>
    </row>
    <row r="51" spans="1:35" x14ac:dyDescent="0.3">
      <c r="A51">
        <v>8</v>
      </c>
      <c r="B51">
        <v>92</v>
      </c>
      <c r="C51" s="26">
        <v>0</v>
      </c>
      <c r="D51" s="26">
        <v>244</v>
      </c>
      <c r="E51" s="26">
        <v>1</v>
      </c>
      <c r="F51">
        <v>-0.15921832586399048</v>
      </c>
      <c r="G51">
        <v>-0.31231003726159351</v>
      </c>
      <c r="H51">
        <v>0.15309171139760303</v>
      </c>
      <c r="I51" t="s">
        <v>161</v>
      </c>
      <c r="J51" t="s">
        <v>413</v>
      </c>
      <c r="K51" t="s">
        <v>44</v>
      </c>
      <c r="L51" t="s">
        <v>274</v>
      </c>
      <c r="M51" s="27">
        <v>28.3</v>
      </c>
      <c r="N51" s="28">
        <v>6</v>
      </c>
      <c r="O51">
        <v>22.163888888888888</v>
      </c>
      <c r="P51">
        <v>7.833333333333333</v>
      </c>
      <c r="Q51">
        <v>1.1666666666666667</v>
      </c>
      <c r="R51">
        <v>2.5</v>
      </c>
      <c r="S51">
        <v>4.5</v>
      </c>
      <c r="T51">
        <v>1.5</v>
      </c>
      <c r="U51">
        <v>0.5</v>
      </c>
      <c r="V51">
        <v>0.30232558139534882</v>
      </c>
      <c r="W51">
        <v>7.166666666666667</v>
      </c>
      <c r="X51">
        <v>0.875</v>
      </c>
      <c r="Y51">
        <v>2.6666666666666665</v>
      </c>
      <c r="Z51">
        <v>2</v>
      </c>
      <c r="AA51">
        <v>-1.2676210652518343</v>
      </c>
      <c r="AB51">
        <v>-0.3561084791992386</v>
      </c>
      <c r="AC51">
        <v>-1.2416597079455534</v>
      </c>
      <c r="AD51">
        <v>0.57072420116012146</v>
      </c>
      <c r="AE51">
        <v>1.098714271227837</v>
      </c>
      <c r="AF51">
        <v>-0.35174266100891938</v>
      </c>
      <c r="AG51">
        <v>-1.6500543847517659</v>
      </c>
      <c r="AH51">
        <v>0.4331651599696541</v>
      </c>
      <c r="AI51">
        <v>-4.6207669554642838E-2</v>
      </c>
    </row>
    <row r="52" spans="1:35" x14ac:dyDescent="0.3">
      <c r="A52">
        <v>6</v>
      </c>
      <c r="B52">
        <v>61</v>
      </c>
      <c r="C52" s="26">
        <v>55.3</v>
      </c>
      <c r="D52" s="26">
        <v>58</v>
      </c>
      <c r="E52" s="26">
        <v>95</v>
      </c>
      <c r="F52">
        <v>4.6565429128820543E-2</v>
      </c>
      <c r="G52">
        <v>0.15940482391170299</v>
      </c>
      <c r="H52">
        <v>-0.11283939478288245</v>
      </c>
      <c r="I52" t="s">
        <v>130</v>
      </c>
      <c r="J52" t="s">
        <v>32</v>
      </c>
      <c r="K52" t="s">
        <v>54</v>
      </c>
      <c r="L52" t="s">
        <v>45</v>
      </c>
      <c r="M52" s="27">
        <v>22.3</v>
      </c>
      <c r="N52" s="28">
        <v>10</v>
      </c>
      <c r="O52">
        <v>32.565000000000005</v>
      </c>
      <c r="P52">
        <v>13.4</v>
      </c>
      <c r="Q52">
        <v>0.1</v>
      </c>
      <c r="R52">
        <v>10.3</v>
      </c>
      <c r="S52">
        <v>4.4000000000000004</v>
      </c>
      <c r="T52">
        <v>1.7</v>
      </c>
      <c r="U52">
        <v>1.7</v>
      </c>
      <c r="V52">
        <v>0.60465116279069764</v>
      </c>
      <c r="W52">
        <v>8.6</v>
      </c>
      <c r="X52">
        <v>0.55769230769230771</v>
      </c>
      <c r="Y52">
        <v>5.2</v>
      </c>
      <c r="Z52">
        <v>2.2999999999999998</v>
      </c>
      <c r="AA52">
        <v>-0.36815829655154353</v>
      </c>
      <c r="AB52">
        <v>-1.3788747441251379</v>
      </c>
      <c r="AC52">
        <v>1.5481688286445487</v>
      </c>
      <c r="AD52">
        <v>0.52579987523975447</v>
      </c>
      <c r="AE52">
        <v>1.5345727106105176</v>
      </c>
      <c r="AF52">
        <v>1.5105752844972458</v>
      </c>
      <c r="AG52">
        <v>1.4481429106637314</v>
      </c>
      <c r="AH52">
        <v>-3.0461256544136415</v>
      </c>
      <c r="AI52">
        <v>-0.33945749936014774</v>
      </c>
    </row>
    <row r="53" spans="1:35" x14ac:dyDescent="0.3">
      <c r="A53">
        <v>3</v>
      </c>
      <c r="B53">
        <v>33</v>
      </c>
      <c r="C53" s="26">
        <v>28.8</v>
      </c>
      <c r="D53" s="26">
        <v>31</v>
      </c>
      <c r="E53" s="26">
        <v>100</v>
      </c>
      <c r="F53">
        <v>0.28748246984420411</v>
      </c>
      <c r="G53">
        <v>0.11525987175035438</v>
      </c>
      <c r="H53">
        <v>0.17222259809384974</v>
      </c>
      <c r="I53" t="s">
        <v>83</v>
      </c>
      <c r="J53" t="s">
        <v>32</v>
      </c>
      <c r="K53" t="s">
        <v>84</v>
      </c>
      <c r="L53" t="s">
        <v>274</v>
      </c>
      <c r="M53" s="27">
        <v>23.2</v>
      </c>
      <c r="N53" s="28">
        <v>10</v>
      </c>
      <c r="O53">
        <v>34.733333333333334</v>
      </c>
      <c r="P53">
        <v>24.9</v>
      </c>
      <c r="Q53">
        <v>2</v>
      </c>
      <c r="R53">
        <v>4.9000000000000004</v>
      </c>
      <c r="S53">
        <v>4.4000000000000004</v>
      </c>
      <c r="T53">
        <v>1.5</v>
      </c>
      <c r="U53">
        <v>0.1</v>
      </c>
      <c r="V53">
        <v>0.46231155778894473</v>
      </c>
      <c r="W53">
        <v>19.899999999999999</v>
      </c>
      <c r="X53">
        <v>0.78947368421052633</v>
      </c>
      <c r="Y53">
        <v>5.7</v>
      </c>
      <c r="Z53">
        <v>2.6</v>
      </c>
      <c r="AA53">
        <v>1.4900132914819906</v>
      </c>
      <c r="AB53">
        <v>0.4429276652741202</v>
      </c>
      <c r="AC53">
        <v>-0.38325092745629119</v>
      </c>
      <c r="AD53">
        <v>0.52579987523975447</v>
      </c>
      <c r="AE53">
        <v>1.098714271227837</v>
      </c>
      <c r="AF53">
        <v>-0.97251530951097453</v>
      </c>
      <c r="AG53">
        <v>-0.34233111399058669</v>
      </c>
      <c r="AH53">
        <v>-0.18931157734700738</v>
      </c>
      <c r="AI53">
        <v>-0.63270732916565298</v>
      </c>
    </row>
    <row r="54" spans="1:35" x14ac:dyDescent="0.3">
      <c r="A54">
        <v>3</v>
      </c>
      <c r="B54">
        <v>30</v>
      </c>
      <c r="C54" s="26">
        <v>27</v>
      </c>
      <c r="D54" s="26">
        <v>29</v>
      </c>
      <c r="E54" s="26">
        <v>100</v>
      </c>
      <c r="F54">
        <v>0.31527363908714384</v>
      </c>
      <c r="G54">
        <v>0.11799876216952783</v>
      </c>
      <c r="H54">
        <v>0.19727487691761603</v>
      </c>
      <c r="I54" t="s">
        <v>79</v>
      </c>
      <c r="J54" t="s">
        <v>32</v>
      </c>
      <c r="K54" t="s">
        <v>64</v>
      </c>
      <c r="L54" t="s">
        <v>275</v>
      </c>
      <c r="M54" s="27">
        <v>25.8</v>
      </c>
      <c r="N54" s="28">
        <v>10</v>
      </c>
      <c r="O54">
        <v>37.116666666666667</v>
      </c>
      <c r="P54">
        <v>24.7</v>
      </c>
      <c r="Q54">
        <v>2</v>
      </c>
      <c r="R54">
        <v>7.8</v>
      </c>
      <c r="S54">
        <v>4.2</v>
      </c>
      <c r="T54">
        <v>0.9</v>
      </c>
      <c r="U54">
        <v>0.6</v>
      </c>
      <c r="V54">
        <v>0.470873786407767</v>
      </c>
      <c r="W54">
        <v>20.6</v>
      </c>
      <c r="X54">
        <v>0.76744186046511631</v>
      </c>
      <c r="Y54">
        <v>4.3</v>
      </c>
      <c r="Z54">
        <v>3</v>
      </c>
      <c r="AA54">
        <v>1.4576972638640162</v>
      </c>
      <c r="AB54">
        <v>0.4429276652741202</v>
      </c>
      <c r="AC54">
        <v>0.65399301563490031</v>
      </c>
      <c r="AD54">
        <v>0.4359512233990202</v>
      </c>
      <c r="AE54">
        <v>-0.20886104692020499</v>
      </c>
      <c r="AF54">
        <v>-0.19654949888340564</v>
      </c>
      <c r="AG54">
        <v>-0.12121951184459624</v>
      </c>
      <c r="AH54">
        <v>-0.37824314875843973</v>
      </c>
      <c r="AI54">
        <v>-1.0237071022396598</v>
      </c>
    </row>
    <row r="55" spans="1:35" x14ac:dyDescent="0.3">
      <c r="A55">
        <v>5</v>
      </c>
      <c r="B55">
        <v>53</v>
      </c>
      <c r="C55" s="26">
        <v>62.2</v>
      </c>
      <c r="D55" s="26">
        <v>61</v>
      </c>
      <c r="E55" s="26">
        <v>94</v>
      </c>
      <c r="F55">
        <v>0.10643792311757462</v>
      </c>
      <c r="G55">
        <v>7.9260678052727684E-2</v>
      </c>
      <c r="H55">
        <v>2.7177245064846936E-2</v>
      </c>
      <c r="I55" t="s">
        <v>131</v>
      </c>
      <c r="J55" t="s">
        <v>32</v>
      </c>
      <c r="K55" t="s">
        <v>58</v>
      </c>
      <c r="L55" t="s">
        <v>45</v>
      </c>
      <c r="M55" s="27">
        <v>33.5</v>
      </c>
      <c r="N55" s="28">
        <v>10</v>
      </c>
      <c r="O55">
        <v>31.580000000000002</v>
      </c>
      <c r="P55">
        <v>14.1</v>
      </c>
      <c r="Q55">
        <v>1.5</v>
      </c>
      <c r="R55">
        <v>7.4</v>
      </c>
      <c r="S55">
        <v>4.2</v>
      </c>
      <c r="T55">
        <v>1.2</v>
      </c>
      <c r="U55">
        <v>1.2</v>
      </c>
      <c r="V55">
        <v>0.44274809160305345</v>
      </c>
      <c r="W55">
        <v>13.1</v>
      </c>
      <c r="X55">
        <v>0.55555555555555558</v>
      </c>
      <c r="Y55">
        <v>1.8</v>
      </c>
      <c r="Z55">
        <v>1.4</v>
      </c>
      <c r="AA55">
        <v>-0.25505219988863287</v>
      </c>
      <c r="AB55">
        <v>-3.6494021409895147E-2</v>
      </c>
      <c r="AC55">
        <v>0.5109248855533568</v>
      </c>
      <c r="AD55">
        <v>0.4359512233990202</v>
      </c>
      <c r="AE55">
        <v>0.4449266121538159</v>
      </c>
      <c r="AF55">
        <v>0.7346094738696769</v>
      </c>
      <c r="AG55">
        <v>-0.57201134940484044</v>
      </c>
      <c r="AH55">
        <v>-1.0898005118543195</v>
      </c>
      <c r="AI55">
        <v>0.5402919900563673</v>
      </c>
    </row>
    <row r="56" spans="1:35" x14ac:dyDescent="0.3">
      <c r="A56">
        <v>14</v>
      </c>
      <c r="B56">
        <v>165</v>
      </c>
      <c r="C56" s="26">
        <v>0</v>
      </c>
      <c r="D56" s="26">
        <v>210</v>
      </c>
      <c r="E56" s="26">
        <v>5</v>
      </c>
      <c r="F56">
        <v>-0.49734026174965418</v>
      </c>
      <c r="G56">
        <v>-0.48346603474271266</v>
      </c>
      <c r="H56">
        <v>-1.387422700694152E-2</v>
      </c>
      <c r="I56" t="s">
        <v>283</v>
      </c>
      <c r="J56" t="s">
        <v>32</v>
      </c>
      <c r="K56" t="s">
        <v>56</v>
      </c>
      <c r="L56" t="s">
        <v>274</v>
      </c>
      <c r="M56" s="27">
        <v>23.3</v>
      </c>
      <c r="N56" s="28">
        <v>10</v>
      </c>
      <c r="O56">
        <v>28.839999999999996</v>
      </c>
      <c r="P56">
        <v>8</v>
      </c>
      <c r="Q56">
        <v>0.6</v>
      </c>
      <c r="R56">
        <v>4.4000000000000004</v>
      </c>
      <c r="S56">
        <v>4.2</v>
      </c>
      <c r="T56">
        <v>1.1000000000000001</v>
      </c>
      <c r="U56">
        <v>0.5</v>
      </c>
      <c r="V56">
        <v>0.39473684210526316</v>
      </c>
      <c r="W56">
        <v>7.6</v>
      </c>
      <c r="X56">
        <v>0.60869565217391308</v>
      </c>
      <c r="Y56">
        <v>2.2999999999999998</v>
      </c>
      <c r="Z56">
        <v>2</v>
      </c>
      <c r="AA56">
        <v>-1.2406910422368553</v>
      </c>
      <c r="AB56">
        <v>-0.89945305744112281</v>
      </c>
      <c r="AC56">
        <v>-0.56208609005822086</v>
      </c>
      <c r="AD56">
        <v>0.4359512233990202</v>
      </c>
      <c r="AE56">
        <v>0.22699739246247583</v>
      </c>
      <c r="AF56">
        <v>-0.35174266100891938</v>
      </c>
      <c r="AG56">
        <v>-0.8236048108821914</v>
      </c>
      <c r="AH56">
        <v>-1.090357597363957</v>
      </c>
      <c r="AI56">
        <v>-4.6207669554642838E-2</v>
      </c>
    </row>
    <row r="57" spans="1:35" x14ac:dyDescent="0.3">
      <c r="A57">
        <v>5</v>
      </c>
      <c r="B57">
        <v>60</v>
      </c>
      <c r="C57" s="26">
        <v>76.400000000000006</v>
      </c>
      <c r="D57" s="26">
        <v>75</v>
      </c>
      <c r="E57" s="26">
        <v>85</v>
      </c>
      <c r="F57">
        <v>4.7796186431665333E-2</v>
      </c>
      <c r="G57">
        <v>0.20390854761522836</v>
      </c>
      <c r="H57">
        <v>-0.15611236118356303</v>
      </c>
      <c r="I57" t="s">
        <v>126</v>
      </c>
      <c r="J57" t="s">
        <v>411</v>
      </c>
      <c r="K57" t="s">
        <v>50</v>
      </c>
      <c r="L57" t="s">
        <v>275</v>
      </c>
      <c r="M57" s="27">
        <v>29.7</v>
      </c>
      <c r="N57" s="28">
        <v>8</v>
      </c>
      <c r="O57">
        <v>31.175000000000001</v>
      </c>
      <c r="P57">
        <v>18.875</v>
      </c>
      <c r="Q57">
        <v>1.625</v>
      </c>
      <c r="R57">
        <v>7.125</v>
      </c>
      <c r="S57">
        <v>4.125</v>
      </c>
      <c r="T57">
        <v>0.75</v>
      </c>
      <c r="U57">
        <v>0.25</v>
      </c>
      <c r="V57">
        <v>0.55454545454545456</v>
      </c>
      <c r="W57">
        <v>13.75</v>
      </c>
      <c r="X57">
        <v>0.84210526315789469</v>
      </c>
      <c r="Y57">
        <v>2.375</v>
      </c>
      <c r="Z57">
        <v>1.875</v>
      </c>
      <c r="AA57">
        <v>0.51649295949050866</v>
      </c>
      <c r="AB57">
        <v>8.3361400261108692E-2</v>
      </c>
      <c r="AC57">
        <v>0.4125655461222954</v>
      </c>
      <c r="AD57">
        <v>0.40225797895874477</v>
      </c>
      <c r="AE57">
        <v>-0.53575487645721553</v>
      </c>
      <c r="AF57">
        <v>-0.73972556632270381</v>
      </c>
      <c r="AG57">
        <v>1.4246238639844138</v>
      </c>
      <c r="AH57">
        <v>0.19537586296891912</v>
      </c>
      <c r="AI57">
        <v>7.5979759530984264E-2</v>
      </c>
    </row>
    <row r="58" spans="1:35" x14ac:dyDescent="0.3">
      <c r="A58">
        <v>4</v>
      </c>
      <c r="B58">
        <v>45</v>
      </c>
      <c r="C58" s="26">
        <v>73.400000000000006</v>
      </c>
      <c r="D58" s="26">
        <v>72</v>
      </c>
      <c r="E58" s="26">
        <v>90</v>
      </c>
      <c r="F58">
        <v>0.19485402384996128</v>
      </c>
      <c r="G58">
        <v>-0.10617643044758816</v>
      </c>
      <c r="H58">
        <v>0.30103045429754943</v>
      </c>
      <c r="I58" t="s">
        <v>104</v>
      </c>
      <c r="J58" t="s">
        <v>32</v>
      </c>
      <c r="K58" t="s">
        <v>100</v>
      </c>
      <c r="L58" t="s">
        <v>274</v>
      </c>
      <c r="M58" s="27">
        <v>25.7</v>
      </c>
      <c r="N58" s="28">
        <v>10</v>
      </c>
      <c r="O58">
        <v>33.834999999999994</v>
      </c>
      <c r="P58">
        <v>18.3</v>
      </c>
      <c r="Q58">
        <v>2.2999999999999998</v>
      </c>
      <c r="R58">
        <v>4.0999999999999996</v>
      </c>
      <c r="S58">
        <v>4.0999999999999996</v>
      </c>
      <c r="T58">
        <v>1.5</v>
      </c>
      <c r="U58">
        <v>0.3</v>
      </c>
      <c r="V58">
        <v>0.41875000000000001</v>
      </c>
      <c r="W58">
        <v>16</v>
      </c>
      <c r="X58">
        <v>0.8125</v>
      </c>
      <c r="Y58">
        <v>3.2</v>
      </c>
      <c r="Z58">
        <v>3.1</v>
      </c>
      <c r="AA58">
        <v>0.42358438008883204</v>
      </c>
      <c r="AB58">
        <v>0.73058067728452925</v>
      </c>
      <c r="AC58">
        <v>-0.66938718761937888</v>
      </c>
      <c r="AD58">
        <v>0.39102689747865282</v>
      </c>
      <c r="AE58">
        <v>1.098714271227837</v>
      </c>
      <c r="AF58">
        <v>-0.6621289852599469</v>
      </c>
      <c r="AG58">
        <v>-1.1981089954698612</v>
      </c>
      <c r="AH58">
        <v>5.1588113749203614E-2</v>
      </c>
      <c r="AI58">
        <v>-1.1214570455081614</v>
      </c>
    </row>
    <row r="59" spans="1:35" x14ac:dyDescent="0.3">
      <c r="A59">
        <v>20</v>
      </c>
      <c r="B59">
        <v>236</v>
      </c>
      <c r="C59" s="26">
        <v>147.19999999999999</v>
      </c>
      <c r="D59" s="26">
        <v>150</v>
      </c>
      <c r="E59" s="26">
        <v>10</v>
      </c>
      <c r="F59">
        <v>-0.75770334362813974</v>
      </c>
      <c r="G59">
        <v>-0.56875026811167573</v>
      </c>
      <c r="H59">
        <v>-0.18895307551646401</v>
      </c>
      <c r="I59" t="s">
        <v>450</v>
      </c>
      <c r="J59" t="s">
        <v>32</v>
      </c>
      <c r="K59" t="s">
        <v>66</v>
      </c>
      <c r="L59" t="s">
        <v>274</v>
      </c>
      <c r="M59" s="27">
        <v>31.4</v>
      </c>
      <c r="N59" s="28">
        <v>10</v>
      </c>
      <c r="O59">
        <v>24.323333333333334</v>
      </c>
      <c r="P59">
        <v>6.2</v>
      </c>
      <c r="Q59">
        <v>0.4</v>
      </c>
      <c r="R59">
        <v>3</v>
      </c>
      <c r="S59">
        <v>4.0999999999999996</v>
      </c>
      <c r="T59">
        <v>0.5</v>
      </c>
      <c r="U59">
        <v>0.4</v>
      </c>
      <c r="V59">
        <v>0.38571428571428573</v>
      </c>
      <c r="W59">
        <v>7</v>
      </c>
      <c r="X59">
        <v>0.5714285714285714</v>
      </c>
      <c r="Y59">
        <v>0.7</v>
      </c>
      <c r="Z59">
        <v>0.9</v>
      </c>
      <c r="AA59">
        <v>-1.5315352907986262</v>
      </c>
      <c r="AB59">
        <v>-1.0912217321147288</v>
      </c>
      <c r="AC59">
        <v>-1.0628245453436238</v>
      </c>
      <c r="AD59">
        <v>0.39102689747865282</v>
      </c>
      <c r="AE59">
        <v>-1.0805779256855663</v>
      </c>
      <c r="AF59">
        <v>-0.50693582313443308</v>
      </c>
      <c r="AG59">
        <v>-0.84387071400697855</v>
      </c>
      <c r="AH59">
        <v>-0.42185498579865299</v>
      </c>
      <c r="AI59">
        <v>1.0290417063988755</v>
      </c>
    </row>
    <row r="60" spans="1:35" x14ac:dyDescent="0.3">
      <c r="A60">
        <v>22</v>
      </c>
      <c r="B60">
        <v>261</v>
      </c>
      <c r="C60" s="26">
        <v>103.2</v>
      </c>
      <c r="D60" s="26">
        <v>127</v>
      </c>
      <c r="E60" s="26">
        <v>87</v>
      </c>
      <c r="F60">
        <v>-0.8313298748134651</v>
      </c>
      <c r="G60">
        <v>-0.89898002743043337</v>
      </c>
      <c r="H60">
        <v>6.7650152616968273E-2</v>
      </c>
      <c r="I60" t="s">
        <v>427</v>
      </c>
      <c r="J60" t="s">
        <v>32</v>
      </c>
      <c r="K60" t="s">
        <v>111</v>
      </c>
      <c r="L60" t="s">
        <v>275</v>
      </c>
      <c r="M60" s="27">
        <v>19.399999999999999</v>
      </c>
      <c r="N60" s="28">
        <v>10</v>
      </c>
      <c r="O60">
        <v>33.61</v>
      </c>
      <c r="P60">
        <v>14.3</v>
      </c>
      <c r="Q60">
        <v>0.9</v>
      </c>
      <c r="R60">
        <v>6.1</v>
      </c>
      <c r="S60">
        <v>4.0999999999999996</v>
      </c>
      <c r="T60">
        <v>0.8</v>
      </c>
      <c r="U60">
        <v>0.3</v>
      </c>
      <c r="V60">
        <v>0.37956204379562042</v>
      </c>
      <c r="W60">
        <v>13.7</v>
      </c>
      <c r="X60">
        <v>0.5</v>
      </c>
      <c r="Y60">
        <v>6</v>
      </c>
      <c r="Z60">
        <v>2.5</v>
      </c>
      <c r="AA60">
        <v>-0.2227361722706582</v>
      </c>
      <c r="AB60">
        <v>-0.61180004543071353</v>
      </c>
      <c r="AC60">
        <v>4.5953462788339589E-2</v>
      </c>
      <c r="AD60">
        <v>0.39102689747865282</v>
      </c>
      <c r="AE60">
        <v>-0.42679026661154529</v>
      </c>
      <c r="AF60">
        <v>-0.6621289852599469</v>
      </c>
      <c r="AG60">
        <v>-1.7365537372824937</v>
      </c>
      <c r="AH60">
        <v>-4.3328340143883839</v>
      </c>
      <c r="AI60">
        <v>-0.53495738589715125</v>
      </c>
    </row>
    <row r="61" spans="1:35" x14ac:dyDescent="0.3">
      <c r="A61">
        <v>3</v>
      </c>
      <c r="B61">
        <v>29</v>
      </c>
      <c r="C61" s="26">
        <v>98.4</v>
      </c>
      <c r="D61" s="26">
        <v>115</v>
      </c>
      <c r="E61" s="26">
        <v>92</v>
      </c>
      <c r="F61">
        <v>0.324718078887198</v>
      </c>
      <c r="G61">
        <v>0.34209670420266464</v>
      </c>
      <c r="H61">
        <v>-1.7378625315466634E-2</v>
      </c>
      <c r="I61" t="s">
        <v>103</v>
      </c>
      <c r="J61" t="s">
        <v>409</v>
      </c>
      <c r="K61" t="s">
        <v>44</v>
      </c>
      <c r="L61" t="s">
        <v>275</v>
      </c>
      <c r="M61" s="27">
        <v>24.7</v>
      </c>
      <c r="N61" s="28">
        <v>10</v>
      </c>
      <c r="O61">
        <v>34.528333333333329</v>
      </c>
      <c r="P61">
        <v>26.4</v>
      </c>
      <c r="Q61">
        <v>2.6</v>
      </c>
      <c r="R61">
        <v>4.8</v>
      </c>
      <c r="S61">
        <v>4</v>
      </c>
      <c r="T61">
        <v>0.8</v>
      </c>
      <c r="U61">
        <v>1.2</v>
      </c>
      <c r="V61">
        <v>0.49261083743842365</v>
      </c>
      <c r="W61">
        <v>20.3</v>
      </c>
      <c r="X61">
        <v>0.74509803921568629</v>
      </c>
      <c r="Y61">
        <v>5.0999999999999996</v>
      </c>
      <c r="Z61">
        <v>1.6</v>
      </c>
      <c r="AA61">
        <v>1.7323834986167994</v>
      </c>
      <c r="AB61">
        <v>1.0182336892949386</v>
      </c>
      <c r="AC61">
        <v>-0.41901795997667735</v>
      </c>
      <c r="AD61">
        <v>0.34610257155828583</v>
      </c>
      <c r="AE61">
        <v>-0.42679026661154529</v>
      </c>
      <c r="AF61">
        <v>0.7346094738696769</v>
      </c>
      <c r="AG61">
        <v>0.46105168209423203</v>
      </c>
      <c r="AH61">
        <v>-0.71249445454109184</v>
      </c>
      <c r="AI61">
        <v>0.34479210351936379</v>
      </c>
    </row>
    <row r="62" spans="1:35" x14ac:dyDescent="0.3">
      <c r="A62">
        <v>21</v>
      </c>
      <c r="B62">
        <v>243</v>
      </c>
      <c r="C62" s="26">
        <v>143.80000000000001</v>
      </c>
      <c r="D62" s="26">
        <v>190</v>
      </c>
      <c r="E62" s="26">
        <v>4</v>
      </c>
      <c r="F62">
        <v>-0.76857324966093354</v>
      </c>
      <c r="G62">
        <v>-0.47767275870727982</v>
      </c>
      <c r="H62">
        <v>-0.29090049095365372</v>
      </c>
      <c r="I62" t="s">
        <v>485</v>
      </c>
      <c r="J62" t="s">
        <v>32</v>
      </c>
      <c r="K62" t="s">
        <v>90</v>
      </c>
      <c r="L62" t="s">
        <v>274</v>
      </c>
      <c r="M62" s="27">
        <v>24.4</v>
      </c>
      <c r="N62" s="28">
        <v>10</v>
      </c>
      <c r="O62">
        <v>18.958333333333332</v>
      </c>
      <c r="P62">
        <v>8</v>
      </c>
      <c r="Q62">
        <v>0.6</v>
      </c>
      <c r="R62">
        <v>1.9</v>
      </c>
      <c r="S62">
        <v>4</v>
      </c>
      <c r="T62">
        <v>0.5</v>
      </c>
      <c r="U62">
        <v>0.2</v>
      </c>
      <c r="V62">
        <v>0.45205479452054792</v>
      </c>
      <c r="W62">
        <v>7.3</v>
      </c>
      <c r="X62">
        <v>0.72727272727272729</v>
      </c>
      <c r="Y62">
        <v>1.1000000000000001</v>
      </c>
      <c r="Z62">
        <v>0.6</v>
      </c>
      <c r="AA62">
        <v>-1.2406910422368553</v>
      </c>
      <c r="AB62">
        <v>-0.89945305744112281</v>
      </c>
      <c r="AC62">
        <v>-1.4562619030678687</v>
      </c>
      <c r="AD62">
        <v>0.34610257155828583</v>
      </c>
      <c r="AE62">
        <v>-1.0805779256855663</v>
      </c>
      <c r="AF62">
        <v>-0.81732214738546061</v>
      </c>
      <c r="AG62">
        <v>-0.24133361694336489</v>
      </c>
      <c r="AH62">
        <v>-0.23180924336794523</v>
      </c>
      <c r="AI62">
        <v>1.3222915362043808</v>
      </c>
    </row>
    <row r="63" spans="1:35" x14ac:dyDescent="0.3">
      <c r="A63">
        <v>12</v>
      </c>
      <c r="B63">
        <v>143</v>
      </c>
      <c r="C63" s="26">
        <v>84.8</v>
      </c>
      <c r="D63" s="26">
        <v>86</v>
      </c>
      <c r="E63" s="26">
        <v>74</v>
      </c>
      <c r="F63">
        <v>-0.41428968367705094</v>
      </c>
      <c r="G63">
        <v>-0.60765655732028778</v>
      </c>
      <c r="H63">
        <v>0.19336687364323685</v>
      </c>
      <c r="I63" t="s">
        <v>214</v>
      </c>
      <c r="J63" t="s">
        <v>215</v>
      </c>
      <c r="K63" t="s">
        <v>48</v>
      </c>
      <c r="L63" t="s">
        <v>274</v>
      </c>
      <c r="M63" s="27">
        <v>25.2</v>
      </c>
      <c r="N63" s="28">
        <v>9</v>
      </c>
      <c r="O63">
        <v>31.550000000000004</v>
      </c>
      <c r="P63">
        <v>16.777777777777779</v>
      </c>
      <c r="Q63">
        <v>1.4444444444444444</v>
      </c>
      <c r="R63">
        <v>5</v>
      </c>
      <c r="S63">
        <v>4</v>
      </c>
      <c r="T63">
        <v>0.66666666666666663</v>
      </c>
      <c r="U63">
        <v>0.1111111111111111</v>
      </c>
      <c r="V63">
        <v>0.42142857142857143</v>
      </c>
      <c r="W63">
        <v>15.555555555555555</v>
      </c>
      <c r="X63">
        <v>0.64516129032258063</v>
      </c>
      <c r="Y63">
        <v>3.4444444444444446</v>
      </c>
      <c r="Z63">
        <v>3.4444444444444446</v>
      </c>
      <c r="AA63">
        <v>0.17762350321869272</v>
      </c>
      <c r="AB63">
        <v>-8.9763097708119091E-2</v>
      </c>
      <c r="AC63">
        <v>-0.34748389493590542</v>
      </c>
      <c r="AD63">
        <v>0.34610257155828583</v>
      </c>
      <c r="AE63">
        <v>-0.71736255953333261</v>
      </c>
      <c r="AF63">
        <v>-0.95527162483036188</v>
      </c>
      <c r="AG63">
        <v>-1.1107299355991223</v>
      </c>
      <c r="AH63">
        <v>-1.3138726835086159</v>
      </c>
      <c r="AI63">
        <v>-1.4581512945441117</v>
      </c>
    </row>
    <row r="64" spans="1:35" x14ac:dyDescent="0.3">
      <c r="A64">
        <v>25</v>
      </c>
      <c r="B64">
        <v>300</v>
      </c>
      <c r="C64" s="26">
        <v>142.9</v>
      </c>
      <c r="D64" s="26">
        <v>159</v>
      </c>
      <c r="E64" s="26">
        <v>8</v>
      </c>
      <c r="F64">
        <v>-0.95954193568862323</v>
      </c>
      <c r="G64">
        <v>-0.68060720659255081</v>
      </c>
      <c r="H64">
        <v>-0.27893472909607242</v>
      </c>
      <c r="I64" t="s">
        <v>522</v>
      </c>
      <c r="J64" t="s">
        <v>523</v>
      </c>
      <c r="K64" t="s">
        <v>56</v>
      </c>
      <c r="L64" t="s">
        <v>274</v>
      </c>
      <c r="M64" s="27">
        <v>29.6</v>
      </c>
      <c r="N64" s="28">
        <v>2</v>
      </c>
      <c r="O64">
        <v>17.883333333333333</v>
      </c>
      <c r="P64">
        <v>5</v>
      </c>
      <c r="Q64">
        <v>0.5</v>
      </c>
      <c r="R64">
        <v>2.5</v>
      </c>
      <c r="S64">
        <v>4</v>
      </c>
      <c r="T64">
        <v>0</v>
      </c>
      <c r="U64">
        <v>0</v>
      </c>
      <c r="V64">
        <v>0.36363636363636365</v>
      </c>
      <c r="W64">
        <v>5.5</v>
      </c>
      <c r="X64">
        <v>1</v>
      </c>
      <c r="Y64">
        <v>0.5</v>
      </c>
      <c r="Z64">
        <v>0.5</v>
      </c>
      <c r="AA64">
        <v>-1.725431456506473</v>
      </c>
      <c r="AB64">
        <v>-0.99533739477792582</v>
      </c>
      <c r="AC64">
        <v>-1.2416597079455534</v>
      </c>
      <c r="AD64">
        <v>0.34610257155828583</v>
      </c>
      <c r="AE64">
        <v>-2.1702240241422683</v>
      </c>
      <c r="AF64">
        <v>-1.1277084716364882</v>
      </c>
      <c r="AG64">
        <v>-0.8287127889854774</v>
      </c>
      <c r="AH64">
        <v>0.19746493363006073</v>
      </c>
      <c r="AI64">
        <v>1.4200414794728824</v>
      </c>
    </row>
    <row r="65" spans="1:35" x14ac:dyDescent="0.3">
      <c r="A65">
        <v>17</v>
      </c>
      <c r="B65">
        <v>195</v>
      </c>
      <c r="C65" s="26">
        <v>110.3</v>
      </c>
      <c r="D65" s="26">
        <v>96</v>
      </c>
      <c r="E65" s="26">
        <v>35</v>
      </c>
      <c r="F65">
        <v>-0.6033697144676563</v>
      </c>
      <c r="G65">
        <v>-0.5430680904304771</v>
      </c>
      <c r="H65">
        <v>-6.0301624037179202E-2</v>
      </c>
      <c r="I65" t="s">
        <v>420</v>
      </c>
      <c r="J65" t="s">
        <v>32</v>
      </c>
      <c r="K65" t="s">
        <v>100</v>
      </c>
      <c r="L65" t="s">
        <v>274</v>
      </c>
      <c r="M65" s="27">
        <v>30.9</v>
      </c>
      <c r="N65" s="28">
        <v>2</v>
      </c>
      <c r="O65">
        <v>20.166666666666664</v>
      </c>
      <c r="P65">
        <v>1.5</v>
      </c>
      <c r="Q65">
        <v>0.5</v>
      </c>
      <c r="R65">
        <v>6.5</v>
      </c>
      <c r="S65">
        <v>4</v>
      </c>
      <c r="T65">
        <v>0.5</v>
      </c>
      <c r="U65">
        <v>0.5</v>
      </c>
      <c r="V65">
        <v>0.25</v>
      </c>
      <c r="W65">
        <v>2</v>
      </c>
      <c r="X65">
        <v>0</v>
      </c>
      <c r="Y65">
        <v>0</v>
      </c>
      <c r="Z65">
        <v>2</v>
      </c>
      <c r="AA65">
        <v>-2.290961939821027</v>
      </c>
      <c r="AB65">
        <v>-0.99533739477792582</v>
      </c>
      <c r="AC65">
        <v>0.1890215928698834</v>
      </c>
      <c r="AD65">
        <v>0.34610257155828583</v>
      </c>
      <c r="AE65">
        <v>-1.0805779256855663</v>
      </c>
      <c r="AF65">
        <v>-0.35174266100891938</v>
      </c>
      <c r="AG65">
        <v>-0.61781714304605762</v>
      </c>
      <c r="AH65">
        <v>-4.0092244408324193E-2</v>
      </c>
      <c r="AI65">
        <v>-4.6207669554642838E-2</v>
      </c>
    </row>
    <row r="66" spans="1:35" x14ac:dyDescent="0.3">
      <c r="A66">
        <v>6</v>
      </c>
      <c r="B66">
        <v>71</v>
      </c>
      <c r="C66" s="26">
        <v>68.2</v>
      </c>
      <c r="D66" s="26">
        <v>65</v>
      </c>
      <c r="E66" s="26">
        <v>89</v>
      </c>
      <c r="F66">
        <v>-3.7378186082702027E-2</v>
      </c>
      <c r="G66">
        <v>-0.182980762206152</v>
      </c>
      <c r="H66">
        <v>0.14560257612344998</v>
      </c>
      <c r="I66" t="s">
        <v>120</v>
      </c>
      <c r="J66" t="s">
        <v>32</v>
      </c>
      <c r="K66" t="s">
        <v>58</v>
      </c>
      <c r="L66" t="s">
        <v>275</v>
      </c>
      <c r="M66" s="27">
        <v>26.2</v>
      </c>
      <c r="N66" s="28">
        <v>10</v>
      </c>
      <c r="O66">
        <v>33.155000000000001</v>
      </c>
      <c r="P66">
        <v>15.1</v>
      </c>
      <c r="Q66">
        <v>1.8</v>
      </c>
      <c r="R66">
        <v>3.6</v>
      </c>
      <c r="S66">
        <v>3.9</v>
      </c>
      <c r="T66">
        <v>1.4</v>
      </c>
      <c r="U66">
        <v>0.3</v>
      </c>
      <c r="V66">
        <v>0.43650793650793651</v>
      </c>
      <c r="W66">
        <v>12.6</v>
      </c>
      <c r="X66">
        <v>0.7931034482758621</v>
      </c>
      <c r="Y66">
        <v>2.9</v>
      </c>
      <c r="Z66">
        <v>2.7</v>
      </c>
      <c r="AA66">
        <v>-9.3472061798760317E-2</v>
      </c>
      <c r="AB66">
        <v>0.25115899060051411</v>
      </c>
      <c r="AC66">
        <v>-0.84822235022130832</v>
      </c>
      <c r="AD66">
        <v>0.30117824563791867</v>
      </c>
      <c r="AE66">
        <v>0.88078505153649644</v>
      </c>
      <c r="AF66">
        <v>-0.6621289852599469</v>
      </c>
      <c r="AG66">
        <v>-0.65472228484229889</v>
      </c>
      <c r="AH66">
        <v>-9.0946193073827911E-2</v>
      </c>
      <c r="AI66">
        <v>-0.73045727243415481</v>
      </c>
    </row>
    <row r="67" spans="1:35" x14ac:dyDescent="0.3">
      <c r="A67">
        <v>3</v>
      </c>
      <c r="B67">
        <v>31</v>
      </c>
      <c r="C67" s="26">
        <v>52.6</v>
      </c>
      <c r="D67" s="26">
        <v>59</v>
      </c>
      <c r="E67" s="26">
        <v>96</v>
      </c>
      <c r="F67">
        <v>0.3102340476356838</v>
      </c>
      <c r="G67">
        <v>-7.0924971867672715E-2</v>
      </c>
      <c r="H67">
        <v>0.38115901950335651</v>
      </c>
      <c r="I67" t="s">
        <v>91</v>
      </c>
      <c r="J67" t="s">
        <v>279</v>
      </c>
      <c r="K67" t="s">
        <v>92</v>
      </c>
      <c r="L67" t="s">
        <v>274</v>
      </c>
      <c r="M67" s="27">
        <v>24.7</v>
      </c>
      <c r="N67" s="28">
        <v>10</v>
      </c>
      <c r="O67">
        <v>32.39</v>
      </c>
      <c r="P67">
        <v>21.7</v>
      </c>
      <c r="Q67">
        <v>2.7</v>
      </c>
      <c r="R67">
        <v>3.9</v>
      </c>
      <c r="S67">
        <v>3.9</v>
      </c>
      <c r="T67">
        <v>1.2</v>
      </c>
      <c r="U67">
        <v>0.5</v>
      </c>
      <c r="V67">
        <v>0.42458100558659218</v>
      </c>
      <c r="W67">
        <v>17.899999999999999</v>
      </c>
      <c r="X67">
        <v>0.84444444444444444</v>
      </c>
      <c r="Y67">
        <v>4.5</v>
      </c>
      <c r="Z67">
        <v>3.6</v>
      </c>
      <c r="AA67">
        <v>0.97295684959439854</v>
      </c>
      <c r="AB67">
        <v>1.1141180266317419</v>
      </c>
      <c r="AC67">
        <v>-0.74092125266015063</v>
      </c>
      <c r="AD67">
        <v>0.30117824563791867</v>
      </c>
      <c r="AE67">
        <v>0.4449266121538159</v>
      </c>
      <c r="AF67">
        <v>-0.35174266100891938</v>
      </c>
      <c r="AG67">
        <v>-1.199756318408171</v>
      </c>
      <c r="AH67">
        <v>0.43112251310098182</v>
      </c>
      <c r="AI67">
        <v>-1.6102067618506699</v>
      </c>
    </row>
    <row r="68" spans="1:35" x14ac:dyDescent="0.3">
      <c r="A68">
        <v>10</v>
      </c>
      <c r="B68">
        <v>112</v>
      </c>
      <c r="C68" s="26">
        <v>43.8</v>
      </c>
      <c r="D68" s="26">
        <v>37</v>
      </c>
      <c r="E68" s="26">
        <v>95</v>
      </c>
      <c r="F68">
        <v>-0.25265772629941508</v>
      </c>
      <c r="G68">
        <v>-0.40652107915088109</v>
      </c>
      <c r="H68">
        <v>0.15386335285146602</v>
      </c>
      <c r="I68" t="s">
        <v>191</v>
      </c>
      <c r="J68" t="s">
        <v>32</v>
      </c>
      <c r="K68" t="s">
        <v>84</v>
      </c>
      <c r="L68" t="s">
        <v>274</v>
      </c>
      <c r="M68" s="27">
        <v>32.1</v>
      </c>
      <c r="N68" s="28">
        <v>10</v>
      </c>
      <c r="O68">
        <v>30.70333333333333</v>
      </c>
      <c r="P68">
        <v>15.9</v>
      </c>
      <c r="Q68">
        <v>2.2999999999999998</v>
      </c>
      <c r="R68">
        <v>2.9</v>
      </c>
      <c r="S68">
        <v>3.9</v>
      </c>
      <c r="T68">
        <v>0.9</v>
      </c>
      <c r="U68">
        <v>0.2</v>
      </c>
      <c r="V68">
        <v>0.39849624060150374</v>
      </c>
      <c r="W68">
        <v>13.3</v>
      </c>
      <c r="X68">
        <v>0.73170731707317072</v>
      </c>
      <c r="Y68">
        <v>4.0999999999999996</v>
      </c>
      <c r="Z68">
        <v>2.5</v>
      </c>
      <c r="AA68">
        <v>3.5792048673137851E-2</v>
      </c>
      <c r="AB68">
        <v>0.73058067728452925</v>
      </c>
      <c r="AC68">
        <v>-1.0985915778640098</v>
      </c>
      <c r="AD68">
        <v>0.30117824563791867</v>
      </c>
      <c r="AE68">
        <v>-0.20886104692020499</v>
      </c>
      <c r="AF68">
        <v>-0.81732214738546061</v>
      </c>
      <c r="AG68">
        <v>-1.3551282423648727</v>
      </c>
      <c r="AH68">
        <v>-0.71138028352181581</v>
      </c>
      <c r="AI68">
        <v>-0.53495738589715125</v>
      </c>
    </row>
    <row r="69" spans="1:35" x14ac:dyDescent="0.3">
      <c r="A69">
        <v>3</v>
      </c>
      <c r="B69">
        <v>32</v>
      </c>
      <c r="C69" s="26">
        <v>102.3</v>
      </c>
      <c r="D69" s="26">
        <v>120</v>
      </c>
      <c r="E69" s="26">
        <v>93</v>
      </c>
      <c r="F69">
        <v>0.29724042793952909</v>
      </c>
      <c r="G69">
        <v>0.26742604277668186</v>
      </c>
      <c r="H69">
        <v>2.9814385162847235E-2</v>
      </c>
      <c r="I69" t="s">
        <v>93</v>
      </c>
      <c r="J69" t="s">
        <v>406</v>
      </c>
      <c r="K69" t="s">
        <v>76</v>
      </c>
      <c r="L69" t="s">
        <v>275</v>
      </c>
      <c r="M69" s="27">
        <v>22.2</v>
      </c>
      <c r="N69" s="28">
        <v>9</v>
      </c>
      <c r="O69">
        <v>32.105555555555554</v>
      </c>
      <c r="P69">
        <v>25.888888888888889</v>
      </c>
      <c r="Q69">
        <v>2.5555555555555554</v>
      </c>
      <c r="R69">
        <v>7.333333333333333</v>
      </c>
      <c r="S69">
        <v>3.8888888888888888</v>
      </c>
      <c r="T69">
        <v>0.77777777777777779</v>
      </c>
      <c r="U69">
        <v>0.88888888888888884</v>
      </c>
      <c r="V69">
        <v>0.53703703703703709</v>
      </c>
      <c r="W69">
        <v>18</v>
      </c>
      <c r="X69">
        <v>0.72</v>
      </c>
      <c r="Y69">
        <v>5.5555555555555554</v>
      </c>
      <c r="Z69">
        <v>3.1111111111111112</v>
      </c>
      <c r="AA69">
        <v>1.6497980947041981</v>
      </c>
      <c r="AB69">
        <v>0.97561842825635925</v>
      </c>
      <c r="AC69">
        <v>0.48708019720643264</v>
      </c>
      <c r="AD69">
        <v>0.29618665386898901</v>
      </c>
      <c r="AE69">
        <v>-0.47521898209850988</v>
      </c>
      <c r="AF69">
        <v>0.25178630281252296</v>
      </c>
      <c r="AG69">
        <v>1.4584695397292058</v>
      </c>
      <c r="AH69">
        <v>-1.1045676991732885</v>
      </c>
      <c r="AI69">
        <v>-1.1323181503157727</v>
      </c>
    </row>
    <row r="70" spans="1:35" x14ac:dyDescent="0.3">
      <c r="A70">
        <v>1</v>
      </c>
      <c r="B70">
        <v>8</v>
      </c>
      <c r="C70" s="26">
        <v>4.2</v>
      </c>
      <c r="D70" s="26">
        <v>2</v>
      </c>
      <c r="E70" s="26">
        <v>100</v>
      </c>
      <c r="F70">
        <v>0.90040951716812379</v>
      </c>
      <c r="G70">
        <v>0.71296141832037052</v>
      </c>
      <c r="H70">
        <v>0.18744809884775326</v>
      </c>
      <c r="I70" t="s">
        <v>43</v>
      </c>
      <c r="J70" t="s">
        <v>32</v>
      </c>
      <c r="K70" t="s">
        <v>44</v>
      </c>
      <c r="L70" t="s">
        <v>45</v>
      </c>
      <c r="M70" s="27">
        <v>24</v>
      </c>
      <c r="N70" s="28">
        <v>10</v>
      </c>
      <c r="O70">
        <v>32.154999999999994</v>
      </c>
      <c r="P70">
        <v>25.9</v>
      </c>
      <c r="Q70">
        <v>3.3</v>
      </c>
      <c r="R70">
        <v>11.9</v>
      </c>
      <c r="S70">
        <v>3.8</v>
      </c>
      <c r="T70">
        <v>1.2</v>
      </c>
      <c r="U70">
        <v>1.4</v>
      </c>
      <c r="V70">
        <v>0.51764705882352946</v>
      </c>
      <c r="W70">
        <v>17</v>
      </c>
      <c r="X70">
        <v>0.74626865671641796</v>
      </c>
      <c r="Y70">
        <v>6.7</v>
      </c>
      <c r="Z70">
        <v>2.8</v>
      </c>
      <c r="AA70">
        <v>1.6515934295718631</v>
      </c>
      <c r="AB70">
        <v>1.68942405065256</v>
      </c>
      <c r="AC70">
        <v>2.1204413489707234</v>
      </c>
      <c r="AD70">
        <v>0.25625391971755151</v>
      </c>
      <c r="AE70">
        <v>0.4449266121538159</v>
      </c>
      <c r="AF70">
        <v>1.0449957981207043</v>
      </c>
      <c r="AG70">
        <v>0.94199336040912407</v>
      </c>
      <c r="AH70">
        <v>-0.90476853901035192</v>
      </c>
      <c r="AI70">
        <v>-0.8282072157026561</v>
      </c>
    </row>
    <row r="71" spans="1:35" x14ac:dyDescent="0.3">
      <c r="A71">
        <v>2</v>
      </c>
      <c r="B71">
        <v>23</v>
      </c>
      <c r="C71" s="26">
        <v>23.3</v>
      </c>
      <c r="D71" s="26">
        <v>21</v>
      </c>
      <c r="E71" s="26">
        <v>100</v>
      </c>
      <c r="F71">
        <v>0.48630285078413688</v>
      </c>
      <c r="G71">
        <v>0.46121469687299554</v>
      </c>
      <c r="H71">
        <v>2.5088153911141331E-2</v>
      </c>
      <c r="I71" t="s">
        <v>96</v>
      </c>
      <c r="J71" t="s">
        <v>32</v>
      </c>
      <c r="K71" t="s">
        <v>81</v>
      </c>
      <c r="L71" t="s">
        <v>45</v>
      </c>
      <c r="M71" s="27">
        <v>29.1</v>
      </c>
      <c r="N71" s="28">
        <v>10</v>
      </c>
      <c r="O71">
        <v>32.966666666666669</v>
      </c>
      <c r="P71">
        <v>19.399999999999999</v>
      </c>
      <c r="Q71">
        <v>1.3</v>
      </c>
      <c r="R71">
        <v>12.5</v>
      </c>
      <c r="S71">
        <v>3.8</v>
      </c>
      <c r="T71">
        <v>0.7</v>
      </c>
      <c r="U71">
        <v>1.3</v>
      </c>
      <c r="V71">
        <v>0.5</v>
      </c>
      <c r="W71">
        <v>15.6</v>
      </c>
      <c r="X71">
        <v>0.83333333333333337</v>
      </c>
      <c r="Y71">
        <v>3</v>
      </c>
      <c r="Z71">
        <v>1.7</v>
      </c>
      <c r="AA71">
        <v>0.60132253198769148</v>
      </c>
      <c r="AB71">
        <v>-0.22826269608350125</v>
      </c>
      <c r="AC71">
        <v>2.3350435440930388</v>
      </c>
      <c r="AD71">
        <v>0.25625391971755151</v>
      </c>
      <c r="AE71">
        <v>-0.64471948630288589</v>
      </c>
      <c r="AF71">
        <v>0.88980263599519083</v>
      </c>
      <c r="AG71">
        <v>0.49977015611713954</v>
      </c>
      <c r="AH71">
        <v>0.19467950608187254</v>
      </c>
      <c r="AI71">
        <v>0.24704216025086226</v>
      </c>
    </row>
    <row r="72" spans="1:35" x14ac:dyDescent="0.3">
      <c r="A72">
        <v>7</v>
      </c>
      <c r="B72">
        <v>80</v>
      </c>
      <c r="C72" s="26">
        <v>130.1</v>
      </c>
      <c r="D72" s="26">
        <v>131</v>
      </c>
      <c r="E72" s="26">
        <v>66</v>
      </c>
      <c r="F72">
        <v>-9.2739825148567614E-2</v>
      </c>
      <c r="G72">
        <v>-2.0292049806001605E-2</v>
      </c>
      <c r="H72">
        <v>-7.2447775342566009E-2</v>
      </c>
      <c r="I72" t="s">
        <v>173</v>
      </c>
      <c r="J72" t="s">
        <v>32</v>
      </c>
      <c r="K72" t="s">
        <v>81</v>
      </c>
      <c r="L72" t="s">
        <v>274</v>
      </c>
      <c r="M72" s="27">
        <v>27.1</v>
      </c>
      <c r="N72" s="28">
        <v>10</v>
      </c>
      <c r="O72">
        <v>28.929999999999996</v>
      </c>
      <c r="P72">
        <v>16.2</v>
      </c>
      <c r="Q72">
        <v>2.7</v>
      </c>
      <c r="R72">
        <v>3.1</v>
      </c>
      <c r="S72">
        <v>3.8</v>
      </c>
      <c r="T72">
        <v>0.7</v>
      </c>
      <c r="U72">
        <v>0.2</v>
      </c>
      <c r="V72">
        <v>0.49107142857142855</v>
      </c>
      <c r="W72">
        <v>11.2</v>
      </c>
      <c r="X72">
        <v>0.86206896551724133</v>
      </c>
      <c r="Y72">
        <v>2.9</v>
      </c>
      <c r="Z72">
        <v>1.7</v>
      </c>
      <c r="AA72">
        <v>8.4266090100099444E-2</v>
      </c>
      <c r="AB72">
        <v>1.1141180266317419</v>
      </c>
      <c r="AC72">
        <v>-1.027057512823238</v>
      </c>
      <c r="AD72">
        <v>0.25625391971755151</v>
      </c>
      <c r="AE72">
        <v>-0.64471948630288589</v>
      </c>
      <c r="AF72">
        <v>-0.81732214738546061</v>
      </c>
      <c r="AG72">
        <v>0.21950816753509664</v>
      </c>
      <c r="AH72">
        <v>0.38528233402221834</v>
      </c>
      <c r="AI72">
        <v>0.24704216025086226</v>
      </c>
    </row>
    <row r="73" spans="1:35" x14ac:dyDescent="0.3">
      <c r="A73">
        <v>4</v>
      </c>
      <c r="B73">
        <v>39</v>
      </c>
      <c r="C73" s="26">
        <v>74.900000000000006</v>
      </c>
      <c r="D73" s="26">
        <v>82</v>
      </c>
      <c r="E73" s="26">
        <v>94</v>
      </c>
      <c r="F73">
        <v>0.22998005491992599</v>
      </c>
      <c r="G73">
        <v>8.5542318890806351E-2</v>
      </c>
      <c r="H73">
        <v>0.14443773602911963</v>
      </c>
      <c r="I73" t="s">
        <v>101</v>
      </c>
      <c r="J73" t="s">
        <v>280</v>
      </c>
      <c r="K73" t="s">
        <v>78</v>
      </c>
      <c r="L73" t="s">
        <v>275</v>
      </c>
      <c r="M73" s="27">
        <v>23.5</v>
      </c>
      <c r="N73" s="28">
        <v>10</v>
      </c>
      <c r="O73">
        <v>34.449999999999996</v>
      </c>
      <c r="P73">
        <v>18</v>
      </c>
      <c r="Q73">
        <v>0.5</v>
      </c>
      <c r="R73">
        <v>13.4</v>
      </c>
      <c r="S73">
        <v>3.8</v>
      </c>
      <c r="T73">
        <v>0.7</v>
      </c>
      <c r="U73">
        <v>0.7</v>
      </c>
      <c r="V73">
        <v>0.47019867549668876</v>
      </c>
      <c r="W73">
        <v>15.1</v>
      </c>
      <c r="X73">
        <v>0.80487804878048785</v>
      </c>
      <c r="Y73">
        <v>4.0999999999999996</v>
      </c>
      <c r="Z73">
        <v>2.7</v>
      </c>
      <c r="AA73">
        <v>0.37511033866187016</v>
      </c>
      <c r="AB73">
        <v>-0.99533739477792582</v>
      </c>
      <c r="AC73">
        <v>2.6569468367765121</v>
      </c>
      <c r="AD73">
        <v>0.25625391971755151</v>
      </c>
      <c r="AE73">
        <v>-0.64471948630288589</v>
      </c>
      <c r="AF73">
        <v>-4.1356336757891909E-2</v>
      </c>
      <c r="AG73">
        <v>-0.10952224198806983</v>
      </c>
      <c r="AH73">
        <v>2.9625071222517002E-3</v>
      </c>
      <c r="AI73">
        <v>-0.73045727243415481</v>
      </c>
    </row>
    <row r="74" spans="1:35" x14ac:dyDescent="0.3">
      <c r="A74">
        <v>13</v>
      </c>
      <c r="B74">
        <v>150</v>
      </c>
      <c r="C74" s="26">
        <v>60.4</v>
      </c>
      <c r="D74" s="26">
        <v>67</v>
      </c>
      <c r="E74" s="26">
        <v>95</v>
      </c>
      <c r="F74">
        <v>-0.43815677716424972</v>
      </c>
      <c r="G74">
        <v>-0.6574706194540878</v>
      </c>
      <c r="H74">
        <v>0.21931384228983808</v>
      </c>
      <c r="I74" t="s">
        <v>212</v>
      </c>
      <c r="J74" t="s">
        <v>32</v>
      </c>
      <c r="K74" t="s">
        <v>111</v>
      </c>
      <c r="L74" t="s">
        <v>275</v>
      </c>
      <c r="M74" s="27">
        <v>25</v>
      </c>
      <c r="N74" s="28">
        <v>10</v>
      </c>
      <c r="O74">
        <v>32.853333333333339</v>
      </c>
      <c r="P74">
        <v>15.2</v>
      </c>
      <c r="Q74">
        <v>0.8</v>
      </c>
      <c r="R74">
        <v>9.1</v>
      </c>
      <c r="S74">
        <v>3.8</v>
      </c>
      <c r="T74">
        <v>0.5</v>
      </c>
      <c r="U74">
        <v>0.2</v>
      </c>
      <c r="V74">
        <v>0.42335766423357662</v>
      </c>
      <c r="W74">
        <v>13.7</v>
      </c>
      <c r="X74">
        <v>0.63636363636363635</v>
      </c>
      <c r="Y74">
        <v>4.4000000000000004</v>
      </c>
      <c r="Z74">
        <v>3.9</v>
      </c>
      <c r="AA74">
        <v>-7.7314047989773108E-2</v>
      </c>
      <c r="AB74">
        <v>-0.70768438276751655</v>
      </c>
      <c r="AC74">
        <v>1.1189644383999173</v>
      </c>
      <c r="AD74">
        <v>0.25625391971755151</v>
      </c>
      <c r="AE74">
        <v>-1.0805779256855663</v>
      </c>
      <c r="AF74">
        <v>-0.81732214738546061</v>
      </c>
      <c r="AG74">
        <v>-0.94668154328086751</v>
      </c>
      <c r="AH74">
        <v>-1.7594172944389004</v>
      </c>
      <c r="AI74">
        <v>-1.9034565916561748</v>
      </c>
    </row>
    <row r="75" spans="1:35" x14ac:dyDescent="0.3">
      <c r="A75">
        <v>6</v>
      </c>
      <c r="B75">
        <v>68</v>
      </c>
      <c r="C75" s="26">
        <v>140.9</v>
      </c>
      <c r="D75" s="26">
        <v>160</v>
      </c>
      <c r="E75" s="26">
        <v>11</v>
      </c>
      <c r="F75">
        <v>-1.6905295461926782E-2</v>
      </c>
      <c r="G75">
        <v>-9.4925610174673727E-2</v>
      </c>
      <c r="H75">
        <v>7.8020314712746952E-2</v>
      </c>
      <c r="I75" t="s">
        <v>137</v>
      </c>
      <c r="J75" t="s">
        <v>138</v>
      </c>
      <c r="K75" t="s">
        <v>111</v>
      </c>
      <c r="L75" t="s">
        <v>274</v>
      </c>
      <c r="M75" s="27">
        <v>25.7</v>
      </c>
      <c r="N75" s="28">
        <v>4</v>
      </c>
      <c r="O75">
        <v>25.408333333333335</v>
      </c>
      <c r="P75">
        <v>8</v>
      </c>
      <c r="Q75">
        <v>1.25</v>
      </c>
      <c r="R75">
        <v>3</v>
      </c>
      <c r="S75">
        <v>3.75</v>
      </c>
      <c r="T75">
        <v>2.5</v>
      </c>
      <c r="U75">
        <v>0</v>
      </c>
      <c r="V75">
        <v>0.37931034482758619</v>
      </c>
      <c r="W75">
        <v>7.25</v>
      </c>
      <c r="X75">
        <v>0.83333333333333337</v>
      </c>
      <c r="Y75">
        <v>1.5</v>
      </c>
      <c r="Z75">
        <v>1.75</v>
      </c>
      <c r="AA75">
        <v>-1.2406910422368553</v>
      </c>
      <c r="AB75">
        <v>-0.27620486475190281</v>
      </c>
      <c r="AC75">
        <v>-1.0628245453436238</v>
      </c>
      <c r="AD75">
        <v>0.23379175675736805</v>
      </c>
      <c r="AE75">
        <v>3.2780064681412409</v>
      </c>
      <c r="AF75">
        <v>-1.1277084716364882</v>
      </c>
      <c r="AG75">
        <v>-0.93416061195518751</v>
      </c>
      <c r="AH75">
        <v>7.7293630836774166E-2</v>
      </c>
      <c r="AI75">
        <v>0.19816718861661137</v>
      </c>
    </row>
    <row r="76" spans="1:35" x14ac:dyDescent="0.3">
      <c r="A76">
        <v>8</v>
      </c>
      <c r="B76">
        <v>93</v>
      </c>
      <c r="C76" s="26">
        <v>0</v>
      </c>
      <c r="D76" s="26">
        <v>357</v>
      </c>
      <c r="E76" s="26">
        <v>15</v>
      </c>
      <c r="F76">
        <v>-0.1738360023480032</v>
      </c>
      <c r="G76">
        <v>-0.17495467398998418</v>
      </c>
      <c r="H76">
        <v>1.1186716419809839E-3</v>
      </c>
      <c r="I76" t="s">
        <v>206</v>
      </c>
      <c r="J76" t="s">
        <v>32</v>
      </c>
      <c r="K76" t="s">
        <v>111</v>
      </c>
      <c r="L76" t="s">
        <v>274</v>
      </c>
      <c r="M76" s="27">
        <v>21.3</v>
      </c>
      <c r="N76" s="28">
        <v>10</v>
      </c>
      <c r="O76">
        <v>29.786666666666669</v>
      </c>
      <c r="P76">
        <v>6.2</v>
      </c>
      <c r="Q76">
        <v>0.9</v>
      </c>
      <c r="R76">
        <v>3.1</v>
      </c>
      <c r="S76">
        <v>3.7</v>
      </c>
      <c r="T76">
        <v>1.8</v>
      </c>
      <c r="U76">
        <v>0.9</v>
      </c>
      <c r="V76">
        <v>0.359375</v>
      </c>
      <c r="W76">
        <v>6.4</v>
      </c>
      <c r="X76">
        <v>0.7</v>
      </c>
      <c r="Y76">
        <v>1</v>
      </c>
      <c r="Z76">
        <v>1.3</v>
      </c>
      <c r="AA76">
        <v>-1.5315352907986262</v>
      </c>
      <c r="AB76">
        <v>-0.61180004543071353</v>
      </c>
      <c r="AC76">
        <v>-1.027057512823238</v>
      </c>
      <c r="AD76">
        <v>0.21132959379718458</v>
      </c>
      <c r="AE76">
        <v>1.7525019303018581</v>
      </c>
      <c r="AF76">
        <v>0.26902998749313572</v>
      </c>
      <c r="AG76">
        <v>-0.99578198279870411</v>
      </c>
      <c r="AH76">
        <v>-0.27932067897562235</v>
      </c>
      <c r="AI76">
        <v>0.63804193332486892</v>
      </c>
    </row>
    <row r="77" spans="1:35" x14ac:dyDescent="0.3">
      <c r="A77">
        <v>19</v>
      </c>
      <c r="B77">
        <v>223</v>
      </c>
      <c r="C77" s="26">
        <v>0</v>
      </c>
      <c r="D77" s="26">
        <v>309</v>
      </c>
      <c r="E77" s="26">
        <v>0</v>
      </c>
      <c r="F77">
        <v>-0.72220906767042337</v>
      </c>
      <c r="G77">
        <v>-0.43821752325008101</v>
      </c>
      <c r="H77">
        <v>-0.28399154442034236</v>
      </c>
      <c r="I77" t="s">
        <v>230</v>
      </c>
      <c r="J77" t="s">
        <v>32</v>
      </c>
      <c r="K77" t="s">
        <v>58</v>
      </c>
      <c r="L77" t="s">
        <v>274</v>
      </c>
      <c r="M77" s="27">
        <v>27</v>
      </c>
      <c r="N77" s="28">
        <v>3</v>
      </c>
      <c r="O77">
        <v>17.538888888888888</v>
      </c>
      <c r="P77">
        <v>7.333333333333333</v>
      </c>
      <c r="Q77">
        <v>0.66666666666666663</v>
      </c>
      <c r="R77">
        <v>3</v>
      </c>
      <c r="S77">
        <v>3.6666666666666665</v>
      </c>
      <c r="T77">
        <v>0.66666666666666663</v>
      </c>
      <c r="U77">
        <v>0.33333333333333331</v>
      </c>
      <c r="V77">
        <v>0.42105263157894735</v>
      </c>
      <c r="W77">
        <v>6.333333333333333</v>
      </c>
      <c r="X77">
        <v>0.66666666666666663</v>
      </c>
      <c r="Y77">
        <v>2</v>
      </c>
      <c r="Z77">
        <v>0.33333333333333331</v>
      </c>
      <c r="AA77">
        <v>-1.3484111342967706</v>
      </c>
      <c r="AB77">
        <v>-0.83553016588325402</v>
      </c>
      <c r="AC77">
        <v>-1.0628245453436238</v>
      </c>
      <c r="AD77">
        <v>0.19635481849039538</v>
      </c>
      <c r="AE77">
        <v>-0.71736255953333261</v>
      </c>
      <c r="AF77">
        <v>-0.61039793121810904</v>
      </c>
      <c r="AG77">
        <v>-0.47145228714481752</v>
      </c>
      <c r="AH77">
        <v>-0.67729195590826896</v>
      </c>
      <c r="AI77">
        <v>1.5829580515870521</v>
      </c>
    </row>
    <row r="78" spans="1:35" x14ac:dyDescent="0.3">
      <c r="A78">
        <v>22</v>
      </c>
      <c r="B78">
        <v>263</v>
      </c>
      <c r="C78" s="26">
        <v>0</v>
      </c>
      <c r="D78" s="26">
        <v>323</v>
      </c>
      <c r="E78" s="26">
        <v>0</v>
      </c>
      <c r="F78">
        <v>-0.83264591018447998</v>
      </c>
      <c r="G78">
        <v>-0.74893076436124706</v>
      </c>
      <c r="H78">
        <v>-8.3715145823232917E-2</v>
      </c>
      <c r="I78" t="s">
        <v>482</v>
      </c>
      <c r="J78" t="s">
        <v>32</v>
      </c>
      <c r="K78" t="s">
        <v>56</v>
      </c>
      <c r="L78" t="s">
        <v>274</v>
      </c>
      <c r="M78" s="27">
        <v>29</v>
      </c>
      <c r="N78" s="28">
        <v>8</v>
      </c>
      <c r="O78">
        <v>14.547916666666667</v>
      </c>
      <c r="P78">
        <v>3.5</v>
      </c>
      <c r="Q78">
        <v>0.375</v>
      </c>
      <c r="R78">
        <v>1</v>
      </c>
      <c r="S78">
        <v>3.625</v>
      </c>
      <c r="T78">
        <v>1</v>
      </c>
      <c r="U78">
        <v>0.125</v>
      </c>
      <c r="V78">
        <v>0.21621621621621623</v>
      </c>
      <c r="W78">
        <v>4.625</v>
      </c>
      <c r="X78">
        <v>0.75</v>
      </c>
      <c r="Y78">
        <v>1.5</v>
      </c>
      <c r="Z78">
        <v>1.25</v>
      </c>
      <c r="AA78">
        <v>-1.9678016636412818</v>
      </c>
      <c r="AB78">
        <v>-1.1151928164489295</v>
      </c>
      <c r="AC78">
        <v>-1.7781651957513422</v>
      </c>
      <c r="AD78">
        <v>0.17763634935690917</v>
      </c>
      <c r="AE78">
        <v>9.0681727711352921E-3</v>
      </c>
      <c r="AF78">
        <v>-0.93371701897959603</v>
      </c>
      <c r="AG78">
        <v>-1.598772412918984</v>
      </c>
      <c r="AH78">
        <v>-0.22034919859825428</v>
      </c>
      <c r="AI78">
        <v>0.68691690495911983</v>
      </c>
    </row>
    <row r="79" spans="1:35" x14ac:dyDescent="0.3">
      <c r="A79">
        <v>5</v>
      </c>
      <c r="B79">
        <v>50</v>
      </c>
      <c r="C79" s="26">
        <v>51.3</v>
      </c>
      <c r="D79" s="26">
        <v>50</v>
      </c>
      <c r="E79" s="26">
        <v>98</v>
      </c>
      <c r="F79">
        <v>0.11240367733981828</v>
      </c>
      <c r="G79">
        <v>0.1078290125284678</v>
      </c>
      <c r="H79">
        <v>4.574664811350479E-3</v>
      </c>
      <c r="I79" t="s">
        <v>113</v>
      </c>
      <c r="J79" t="s">
        <v>32</v>
      </c>
      <c r="K79" t="s">
        <v>58</v>
      </c>
      <c r="L79" t="s">
        <v>275</v>
      </c>
      <c r="M79" s="27">
        <v>27.3</v>
      </c>
      <c r="N79" s="28">
        <v>10</v>
      </c>
      <c r="O79">
        <v>33.733333333333334</v>
      </c>
      <c r="P79">
        <v>17.2</v>
      </c>
      <c r="Q79">
        <v>0.7</v>
      </c>
      <c r="R79">
        <v>7.6</v>
      </c>
      <c r="S79">
        <v>3.6</v>
      </c>
      <c r="T79">
        <v>1.1000000000000001</v>
      </c>
      <c r="U79">
        <v>0.9</v>
      </c>
      <c r="V79">
        <v>0.49305555555555558</v>
      </c>
      <c r="W79">
        <v>14.4</v>
      </c>
      <c r="X79">
        <v>0.8214285714285714</v>
      </c>
      <c r="Y79">
        <v>2.8</v>
      </c>
      <c r="Z79">
        <v>2.1</v>
      </c>
      <c r="AA79">
        <v>0.24584622818997201</v>
      </c>
      <c r="AB79">
        <v>-0.80356872010431968</v>
      </c>
      <c r="AC79">
        <v>0.58245895059412844</v>
      </c>
      <c r="AD79">
        <v>0.16640526787681742</v>
      </c>
      <c r="AE79">
        <v>0.22699739246247583</v>
      </c>
      <c r="AF79">
        <v>0.26902998749313572</v>
      </c>
      <c r="AG79">
        <v>0.32759298420062688</v>
      </c>
      <c r="AH79">
        <v>9.9656634866518087E-2</v>
      </c>
      <c r="AI79">
        <v>-0.14395761282314462</v>
      </c>
    </row>
    <row r="80" spans="1:35" x14ac:dyDescent="0.3">
      <c r="A80">
        <v>13</v>
      </c>
      <c r="B80">
        <v>156</v>
      </c>
      <c r="C80" s="26">
        <v>87.1</v>
      </c>
      <c r="D80" s="26">
        <v>80</v>
      </c>
      <c r="E80" s="26">
        <v>62</v>
      </c>
      <c r="F80">
        <v>-0.45316036903324036</v>
      </c>
      <c r="G80">
        <v>-0.41996030688413355</v>
      </c>
      <c r="H80">
        <v>-3.3200062149106813E-2</v>
      </c>
      <c r="I80" t="s">
        <v>259</v>
      </c>
      <c r="J80" t="s">
        <v>32</v>
      </c>
      <c r="K80" t="s">
        <v>84</v>
      </c>
      <c r="L80" t="s">
        <v>275</v>
      </c>
      <c r="M80" s="27">
        <v>32.1</v>
      </c>
      <c r="N80" s="28">
        <v>10</v>
      </c>
      <c r="O80">
        <v>26.693333333333335</v>
      </c>
      <c r="P80">
        <v>7.2</v>
      </c>
      <c r="Q80">
        <v>1.4</v>
      </c>
      <c r="R80">
        <v>3.9</v>
      </c>
      <c r="S80">
        <v>3.6</v>
      </c>
      <c r="T80">
        <v>0.8</v>
      </c>
      <c r="U80">
        <v>0.2</v>
      </c>
      <c r="V80">
        <v>0.33823529411764708</v>
      </c>
      <c r="W80">
        <v>6.8</v>
      </c>
      <c r="X80">
        <v>0.8571428571428571</v>
      </c>
      <c r="Y80">
        <v>1.4</v>
      </c>
      <c r="Z80">
        <v>1.3</v>
      </c>
      <c r="AA80">
        <v>-1.3699551527087537</v>
      </c>
      <c r="AB80">
        <v>-0.13237835874669829</v>
      </c>
      <c r="AC80">
        <v>-0.74092125266015063</v>
      </c>
      <c r="AD80">
        <v>0.16640526787681742</v>
      </c>
      <c r="AE80">
        <v>-0.42679026661154529</v>
      </c>
      <c r="AF80">
        <v>-0.81732214738546061</v>
      </c>
      <c r="AG80">
        <v>-1.245562112049388</v>
      </c>
      <c r="AH80">
        <v>0.14883932700310856</v>
      </c>
      <c r="AI80">
        <v>0.63804193332486892</v>
      </c>
    </row>
    <row r="81" spans="1:35" x14ac:dyDescent="0.3">
      <c r="A81">
        <v>1</v>
      </c>
      <c r="B81">
        <v>2</v>
      </c>
      <c r="C81" s="26">
        <v>16</v>
      </c>
      <c r="D81" s="26">
        <v>17</v>
      </c>
      <c r="E81" s="26">
        <v>100</v>
      </c>
      <c r="F81">
        <v>1.5540636179814586</v>
      </c>
      <c r="G81">
        <v>1.2665529488175455</v>
      </c>
      <c r="H81">
        <v>0.2875106691639131</v>
      </c>
      <c r="I81" t="s">
        <v>34</v>
      </c>
      <c r="J81" t="s">
        <v>32</v>
      </c>
      <c r="K81" t="s">
        <v>35</v>
      </c>
      <c r="L81" t="s">
        <v>275</v>
      </c>
      <c r="M81" s="27">
        <v>29.5</v>
      </c>
      <c r="N81" s="28">
        <v>2</v>
      </c>
      <c r="O81">
        <v>22.191666666666666</v>
      </c>
      <c r="P81">
        <v>35</v>
      </c>
      <c r="Q81">
        <v>4.5</v>
      </c>
      <c r="R81">
        <v>6.5</v>
      </c>
      <c r="S81">
        <v>3.5</v>
      </c>
      <c r="T81">
        <v>1</v>
      </c>
      <c r="U81">
        <v>0.5</v>
      </c>
      <c r="V81">
        <v>0.58823529411764708</v>
      </c>
      <c r="W81">
        <v>17</v>
      </c>
      <c r="X81">
        <v>1</v>
      </c>
      <c r="Y81">
        <v>10.5</v>
      </c>
      <c r="Z81">
        <v>4</v>
      </c>
      <c r="AA81">
        <v>3.1219726861897037</v>
      </c>
      <c r="AB81">
        <v>2.8400360986941968</v>
      </c>
      <c r="AC81">
        <v>0.1890215928698834</v>
      </c>
      <c r="AD81">
        <v>0.12148094195645025</v>
      </c>
      <c r="AE81">
        <v>9.0681727711352921E-3</v>
      </c>
      <c r="AF81">
        <v>-0.35174266100891938</v>
      </c>
      <c r="AG81">
        <v>2.5217377484123777</v>
      </c>
      <c r="AH81">
        <v>4.9486084943977593</v>
      </c>
      <c r="AI81">
        <v>-2.0012065349246768</v>
      </c>
    </row>
    <row r="82" spans="1:35" x14ac:dyDescent="0.3">
      <c r="A82">
        <v>14</v>
      </c>
      <c r="B82">
        <v>164</v>
      </c>
      <c r="C82" s="26">
        <v>0</v>
      </c>
      <c r="D82" s="26">
        <v>496</v>
      </c>
      <c r="E82" s="26">
        <v>0</v>
      </c>
      <c r="F82">
        <v>-0.49576032734138586</v>
      </c>
      <c r="G82">
        <v>-0.50538848523666458</v>
      </c>
      <c r="H82">
        <v>9.6281578952787106E-3</v>
      </c>
      <c r="I82" t="s">
        <v>240</v>
      </c>
      <c r="J82" t="s">
        <v>241</v>
      </c>
      <c r="K82" t="s">
        <v>66</v>
      </c>
      <c r="L82" t="s">
        <v>274</v>
      </c>
      <c r="M82" s="27">
        <v>24</v>
      </c>
      <c r="N82" s="28">
        <v>2</v>
      </c>
      <c r="O82">
        <v>17.350000000000001</v>
      </c>
      <c r="P82">
        <v>3</v>
      </c>
      <c r="Q82">
        <v>1</v>
      </c>
      <c r="R82">
        <v>2</v>
      </c>
      <c r="S82">
        <v>3.5</v>
      </c>
      <c r="T82">
        <v>1</v>
      </c>
      <c r="U82">
        <v>1</v>
      </c>
      <c r="V82">
        <v>0.22222222222222221</v>
      </c>
      <c r="W82">
        <v>4.5</v>
      </c>
      <c r="X82">
        <v>0</v>
      </c>
      <c r="Y82">
        <v>0</v>
      </c>
      <c r="Z82">
        <v>1.5</v>
      </c>
      <c r="AA82">
        <v>-2.0485917326862184</v>
      </c>
      <c r="AB82">
        <v>-0.51591570809391052</v>
      </c>
      <c r="AC82">
        <v>-1.4204948705474831</v>
      </c>
      <c r="AD82">
        <v>0.12148094195645025</v>
      </c>
      <c r="AE82">
        <v>9.0681727711352921E-3</v>
      </c>
      <c r="AF82">
        <v>0.42422314961864949</v>
      </c>
      <c r="AG82">
        <v>-1.5207161225281454</v>
      </c>
      <c r="AH82">
        <v>-4.0092244408324193E-2</v>
      </c>
      <c r="AI82">
        <v>0.44254204678786557</v>
      </c>
    </row>
    <row r="83" spans="1:35" x14ac:dyDescent="0.3">
      <c r="A83">
        <v>1</v>
      </c>
      <c r="B83">
        <v>11</v>
      </c>
      <c r="C83" s="26">
        <v>20.6</v>
      </c>
      <c r="D83" s="26">
        <v>23</v>
      </c>
      <c r="E83" s="26">
        <v>100</v>
      </c>
      <c r="F83">
        <v>0.77699940870420836</v>
      </c>
      <c r="G83">
        <v>0.46569732614437914</v>
      </c>
      <c r="H83">
        <v>0.31130208255982922</v>
      </c>
      <c r="I83" t="s">
        <v>55</v>
      </c>
      <c r="J83" t="s">
        <v>32</v>
      </c>
      <c r="K83" t="s">
        <v>56</v>
      </c>
      <c r="L83" t="s">
        <v>45</v>
      </c>
      <c r="M83" s="27">
        <v>26.3</v>
      </c>
      <c r="N83" s="28">
        <v>10</v>
      </c>
      <c r="O83">
        <v>34.97</v>
      </c>
      <c r="P83">
        <v>18.899999999999999</v>
      </c>
      <c r="Q83">
        <v>0</v>
      </c>
      <c r="R83">
        <v>17.399999999999999</v>
      </c>
      <c r="S83">
        <v>3.4</v>
      </c>
      <c r="T83">
        <v>1.4</v>
      </c>
      <c r="U83">
        <v>1.9</v>
      </c>
      <c r="V83">
        <v>0.53289473684210531</v>
      </c>
      <c r="W83">
        <v>15.2</v>
      </c>
      <c r="X83">
        <v>0.75</v>
      </c>
      <c r="Y83">
        <v>3.6</v>
      </c>
      <c r="Z83">
        <v>4.4000000000000004</v>
      </c>
      <c r="AA83">
        <v>0.52053246294275524</v>
      </c>
      <c r="AB83">
        <v>-1.4747590814619411</v>
      </c>
      <c r="AC83">
        <v>4.0876281375919481</v>
      </c>
      <c r="AD83">
        <v>7.6556616036083089E-2</v>
      </c>
      <c r="AE83">
        <v>0.88078505153649644</v>
      </c>
      <c r="AF83">
        <v>1.8209616087482734</v>
      </c>
      <c r="AG83">
        <v>1.1444863823686382</v>
      </c>
      <c r="AH83">
        <v>-0.47270893446415635</v>
      </c>
      <c r="AI83">
        <v>-2.3922063079986837</v>
      </c>
    </row>
    <row r="84" spans="1:35" x14ac:dyDescent="0.3">
      <c r="A84">
        <v>15</v>
      </c>
      <c r="B84">
        <v>179</v>
      </c>
      <c r="C84" s="26">
        <v>104.7</v>
      </c>
      <c r="D84" s="26">
        <v>92</v>
      </c>
      <c r="E84" s="26">
        <v>53</v>
      </c>
      <c r="F84">
        <v>-0.53636020120030559</v>
      </c>
      <c r="G84">
        <v>-0.26251432210496728</v>
      </c>
      <c r="H84">
        <v>-0.27384587909533831</v>
      </c>
      <c r="I84" t="s">
        <v>205</v>
      </c>
      <c r="J84" t="s">
        <v>32</v>
      </c>
      <c r="K84" t="s">
        <v>39</v>
      </c>
      <c r="L84" t="s">
        <v>274</v>
      </c>
      <c r="M84" s="27">
        <v>27.6</v>
      </c>
      <c r="N84" s="28">
        <v>10</v>
      </c>
      <c r="O84">
        <v>22.443333333333335</v>
      </c>
      <c r="P84">
        <v>7.6</v>
      </c>
      <c r="Q84">
        <v>0.6</v>
      </c>
      <c r="R84">
        <v>3.1</v>
      </c>
      <c r="S84">
        <v>3.4</v>
      </c>
      <c r="T84">
        <v>1</v>
      </c>
      <c r="U84">
        <v>0.3</v>
      </c>
      <c r="V84">
        <v>0.52631578947368418</v>
      </c>
      <c r="W84">
        <v>5.7</v>
      </c>
      <c r="X84">
        <v>0.83333333333333337</v>
      </c>
      <c r="Y84">
        <v>1.2</v>
      </c>
      <c r="Z84">
        <v>0.9</v>
      </c>
      <c r="AA84">
        <v>-1.3053230974728045</v>
      </c>
      <c r="AB84">
        <v>-0.89945305744112281</v>
      </c>
      <c r="AC84">
        <v>-1.027057512823238</v>
      </c>
      <c r="AD84">
        <v>7.6556616036083089E-2</v>
      </c>
      <c r="AE84">
        <v>9.0681727711352921E-3</v>
      </c>
      <c r="AF84">
        <v>-0.6621289852599469</v>
      </c>
      <c r="AG84">
        <v>0.36285080305855882</v>
      </c>
      <c r="AH84">
        <v>5.38164557877545E-2</v>
      </c>
      <c r="AI84">
        <v>1.0290417063988755</v>
      </c>
    </row>
    <row r="85" spans="1:35" x14ac:dyDescent="0.3">
      <c r="A85">
        <v>19</v>
      </c>
      <c r="B85">
        <v>225</v>
      </c>
      <c r="C85" s="26">
        <v>0</v>
      </c>
      <c r="D85" s="26">
        <v>262</v>
      </c>
      <c r="E85" s="26">
        <v>5</v>
      </c>
      <c r="F85">
        <v>-0.72671462141348742</v>
      </c>
      <c r="G85">
        <v>-0.56638938539938199</v>
      </c>
      <c r="H85">
        <v>-0.16032523601410542</v>
      </c>
      <c r="I85" t="s">
        <v>446</v>
      </c>
      <c r="J85" t="s">
        <v>32</v>
      </c>
      <c r="K85" t="s">
        <v>52</v>
      </c>
      <c r="L85" t="s">
        <v>275</v>
      </c>
      <c r="M85" s="27">
        <v>25.4</v>
      </c>
      <c r="N85" s="28">
        <v>10</v>
      </c>
      <c r="O85">
        <v>25.681666666666665</v>
      </c>
      <c r="P85">
        <v>6.8</v>
      </c>
      <c r="Q85">
        <v>0.1</v>
      </c>
      <c r="R85">
        <v>4.2</v>
      </c>
      <c r="S85">
        <v>3.4</v>
      </c>
      <c r="T85">
        <v>1.4</v>
      </c>
      <c r="U85">
        <v>0.4</v>
      </c>
      <c r="V85">
        <v>0.50877192982456143</v>
      </c>
      <c r="W85">
        <v>5.7</v>
      </c>
      <c r="X85">
        <v>0.40909090909090912</v>
      </c>
      <c r="Y85">
        <v>2.2000000000000002</v>
      </c>
      <c r="Z85">
        <v>2.2000000000000002</v>
      </c>
      <c r="AA85">
        <v>-1.4345872079447024</v>
      </c>
      <c r="AB85">
        <v>-1.3788747441251379</v>
      </c>
      <c r="AC85">
        <v>-0.63362015509899272</v>
      </c>
      <c r="AD85">
        <v>7.6556616036083089E-2</v>
      </c>
      <c r="AE85">
        <v>0.88078505153649644</v>
      </c>
      <c r="AF85">
        <v>-0.50693582313443308</v>
      </c>
      <c r="AG85">
        <v>0.23120543739162056</v>
      </c>
      <c r="AH85">
        <v>-2.0903260871637253</v>
      </c>
      <c r="AI85">
        <v>-0.24170755609164638</v>
      </c>
    </row>
    <row r="86" spans="1:35" x14ac:dyDescent="0.3">
      <c r="A86">
        <v>7</v>
      </c>
      <c r="B86">
        <v>77</v>
      </c>
      <c r="C86" s="26">
        <v>44.7</v>
      </c>
      <c r="D86" s="26">
        <v>44</v>
      </c>
      <c r="E86" s="26">
        <v>98</v>
      </c>
      <c r="F86">
        <v>-6.6004834445149888E-2</v>
      </c>
      <c r="G86">
        <v>-0.24245169879574449</v>
      </c>
      <c r="H86">
        <v>0.17644686435059459</v>
      </c>
      <c r="I86" t="s">
        <v>134</v>
      </c>
      <c r="J86" t="s">
        <v>32</v>
      </c>
      <c r="K86" t="s">
        <v>37</v>
      </c>
      <c r="L86" t="s">
        <v>274</v>
      </c>
      <c r="M86" s="27">
        <v>28.2</v>
      </c>
      <c r="N86" s="28">
        <v>10</v>
      </c>
      <c r="O86">
        <v>37.813333333333333</v>
      </c>
      <c r="P86">
        <v>20.7</v>
      </c>
      <c r="Q86">
        <v>2.2000000000000002</v>
      </c>
      <c r="R86">
        <v>4.8</v>
      </c>
      <c r="S86">
        <v>3.4</v>
      </c>
      <c r="T86">
        <v>0.6</v>
      </c>
      <c r="U86">
        <v>0.7</v>
      </c>
      <c r="V86">
        <v>0.41666666666666669</v>
      </c>
      <c r="W86">
        <v>20.399999999999999</v>
      </c>
      <c r="X86">
        <v>0.68181818181818177</v>
      </c>
      <c r="Y86">
        <v>2.2000000000000002</v>
      </c>
      <c r="Z86">
        <v>2.1</v>
      </c>
      <c r="AA86">
        <v>0.81137671150452595</v>
      </c>
      <c r="AB86">
        <v>0.63469633994772645</v>
      </c>
      <c r="AC86">
        <v>-0.41901795997667735</v>
      </c>
      <c r="AD86">
        <v>7.6556616036083089E-2</v>
      </c>
      <c r="AE86">
        <v>-0.86264870599422616</v>
      </c>
      <c r="AF86">
        <v>-4.1356336757891909E-2</v>
      </c>
      <c r="AG86">
        <v>-1.5760738352225068</v>
      </c>
      <c r="AH86">
        <v>-0.6616405058755892</v>
      </c>
      <c r="AI86">
        <v>-0.14395761282314462</v>
      </c>
    </row>
    <row r="87" spans="1:35" x14ac:dyDescent="0.3">
      <c r="A87">
        <v>1</v>
      </c>
      <c r="B87">
        <v>6</v>
      </c>
      <c r="C87" s="26">
        <v>1.6</v>
      </c>
      <c r="D87" s="26">
        <v>1</v>
      </c>
      <c r="E87" s="26">
        <v>100</v>
      </c>
      <c r="F87">
        <v>1.0858236437999682</v>
      </c>
      <c r="G87">
        <v>0.76214405896518911</v>
      </c>
      <c r="H87">
        <v>0.3236795848347791</v>
      </c>
      <c r="I87" t="s">
        <v>41</v>
      </c>
      <c r="J87" t="s">
        <v>32</v>
      </c>
      <c r="K87" t="s">
        <v>42</v>
      </c>
      <c r="L87" t="s">
        <v>275</v>
      </c>
      <c r="M87" s="27">
        <v>26.7</v>
      </c>
      <c r="N87" s="28">
        <v>10</v>
      </c>
      <c r="O87">
        <v>34.700000000000003</v>
      </c>
      <c r="P87">
        <v>24.8</v>
      </c>
      <c r="Q87">
        <v>0.8</v>
      </c>
      <c r="R87">
        <v>9.4</v>
      </c>
      <c r="S87">
        <v>3.3</v>
      </c>
      <c r="T87">
        <v>1.1000000000000001</v>
      </c>
      <c r="U87">
        <v>3.1</v>
      </c>
      <c r="V87">
        <v>0.49162011173184356</v>
      </c>
      <c r="W87">
        <v>17.899999999999999</v>
      </c>
      <c r="X87">
        <v>0.90140845070422537</v>
      </c>
      <c r="Y87">
        <v>7.1</v>
      </c>
      <c r="Z87">
        <v>3.1</v>
      </c>
      <c r="AA87">
        <v>1.4738552776730036</v>
      </c>
      <c r="AB87">
        <v>-0.70768438276751655</v>
      </c>
      <c r="AC87">
        <v>1.2262655359610752</v>
      </c>
      <c r="AD87">
        <v>3.163229011571593E-2</v>
      </c>
      <c r="AE87">
        <v>0.22699739246247583</v>
      </c>
      <c r="AF87">
        <v>3.683279554254439</v>
      </c>
      <c r="AG87">
        <v>0.37998806959508541</v>
      </c>
      <c r="AH87">
        <v>1.6664198389005858</v>
      </c>
      <c r="AI87">
        <v>-1.1214570455081614</v>
      </c>
    </row>
    <row r="88" spans="1:35" x14ac:dyDescent="0.3">
      <c r="A88">
        <v>8</v>
      </c>
      <c r="B88">
        <v>86</v>
      </c>
      <c r="C88" s="26">
        <v>68</v>
      </c>
      <c r="D88" s="26">
        <v>55</v>
      </c>
      <c r="E88" s="26">
        <v>93</v>
      </c>
      <c r="F88">
        <v>-0.11289378169568058</v>
      </c>
      <c r="G88">
        <v>-0.16077290338569339</v>
      </c>
      <c r="H88">
        <v>4.7879121690012807E-2</v>
      </c>
      <c r="I88" t="s">
        <v>142</v>
      </c>
      <c r="J88" t="s">
        <v>32</v>
      </c>
      <c r="K88" t="s">
        <v>98</v>
      </c>
      <c r="L88" t="s">
        <v>274</v>
      </c>
      <c r="M88" s="27">
        <v>21.4</v>
      </c>
      <c r="N88" s="28">
        <v>10</v>
      </c>
      <c r="O88">
        <v>34.881666666666675</v>
      </c>
      <c r="P88">
        <v>19.100000000000001</v>
      </c>
      <c r="Q88">
        <v>1.5</v>
      </c>
      <c r="R88">
        <v>5.7</v>
      </c>
      <c r="S88">
        <v>3.2</v>
      </c>
      <c r="T88">
        <v>0.7</v>
      </c>
      <c r="U88">
        <v>0.4</v>
      </c>
      <c r="V88">
        <v>0.45569620253164556</v>
      </c>
      <c r="W88">
        <v>15.8</v>
      </c>
      <c r="X88">
        <v>0.8</v>
      </c>
      <c r="Y88">
        <v>4</v>
      </c>
      <c r="Z88">
        <v>2.2000000000000002</v>
      </c>
      <c r="AA88">
        <v>0.55284849056073027</v>
      </c>
      <c r="AB88">
        <v>-3.6494021409895147E-2</v>
      </c>
      <c r="AC88">
        <v>-9.7114667293203907E-2</v>
      </c>
      <c r="AD88">
        <v>-1.3292035804651029E-2</v>
      </c>
      <c r="AE88">
        <v>-0.64471948630288589</v>
      </c>
      <c r="AF88">
        <v>-0.50693582313443308</v>
      </c>
      <c r="AG88">
        <v>-0.4149921025098301</v>
      </c>
      <c r="AH88">
        <v>-4.454892848542534E-2</v>
      </c>
      <c r="AI88">
        <v>-0.24170755609164638</v>
      </c>
    </row>
    <row r="89" spans="1:35" x14ac:dyDescent="0.3">
      <c r="A89">
        <v>24</v>
      </c>
      <c r="B89">
        <v>288</v>
      </c>
      <c r="C89" s="26">
        <v>0</v>
      </c>
      <c r="D89" s="26">
        <v>318</v>
      </c>
      <c r="E89" s="26">
        <v>2</v>
      </c>
      <c r="F89">
        <v>-0.92750956698643794</v>
      </c>
      <c r="G89">
        <v>-0.63520456397609926</v>
      </c>
      <c r="H89">
        <v>-0.29230500301033868</v>
      </c>
      <c r="I89" t="s">
        <v>489</v>
      </c>
      <c r="J89" t="s">
        <v>32</v>
      </c>
      <c r="K89" t="s">
        <v>39</v>
      </c>
      <c r="L89" t="s">
        <v>274</v>
      </c>
      <c r="M89" s="27">
        <v>23.2</v>
      </c>
      <c r="N89" s="28">
        <v>10</v>
      </c>
      <c r="O89">
        <v>17.936666666666667</v>
      </c>
      <c r="P89">
        <v>6.7</v>
      </c>
      <c r="Q89">
        <v>0.4</v>
      </c>
      <c r="R89">
        <v>2.2999999999999998</v>
      </c>
      <c r="S89">
        <v>3.2</v>
      </c>
      <c r="T89">
        <v>0.7</v>
      </c>
      <c r="U89">
        <v>0</v>
      </c>
      <c r="V89">
        <v>0.43333333333333335</v>
      </c>
      <c r="W89">
        <v>6</v>
      </c>
      <c r="X89">
        <v>0.61111111111111116</v>
      </c>
      <c r="Y89">
        <v>1.8</v>
      </c>
      <c r="Z89">
        <v>0.8</v>
      </c>
      <c r="AA89">
        <v>-1.4507452217536898</v>
      </c>
      <c r="AB89">
        <v>-1.0912217321147288</v>
      </c>
      <c r="AC89">
        <v>-1.3131937729863254</v>
      </c>
      <c r="AD89">
        <v>-1.3292035804651029E-2</v>
      </c>
      <c r="AE89">
        <v>-0.64471948630288589</v>
      </c>
      <c r="AF89">
        <v>-1.1277084716364882</v>
      </c>
      <c r="AG89">
        <v>-0.35106575654720557</v>
      </c>
      <c r="AH89">
        <v>-0.85168624830629669</v>
      </c>
      <c r="AI89">
        <v>1.1267916496673773</v>
      </c>
    </row>
    <row r="90" spans="1:35" x14ac:dyDescent="0.3">
      <c r="A90">
        <v>11</v>
      </c>
      <c r="B90">
        <v>130</v>
      </c>
      <c r="C90" s="26">
        <v>0</v>
      </c>
      <c r="D90" s="26">
        <v>215</v>
      </c>
      <c r="E90" s="26">
        <v>7</v>
      </c>
      <c r="F90">
        <v>-0.35504929639132587</v>
      </c>
      <c r="G90">
        <v>-0.32151854193121182</v>
      </c>
      <c r="H90">
        <v>-3.3530754460114054E-2</v>
      </c>
      <c r="I90" t="s">
        <v>219</v>
      </c>
      <c r="J90" t="s">
        <v>32</v>
      </c>
      <c r="K90" t="s">
        <v>78</v>
      </c>
      <c r="L90" t="s">
        <v>274</v>
      </c>
      <c r="M90" s="27">
        <v>23.1</v>
      </c>
      <c r="N90" s="28">
        <v>10</v>
      </c>
      <c r="O90">
        <v>24.213333333333328</v>
      </c>
      <c r="P90">
        <v>9.3000000000000007</v>
      </c>
      <c r="Q90">
        <v>1.6</v>
      </c>
      <c r="R90">
        <v>2.7</v>
      </c>
      <c r="S90">
        <v>3.2</v>
      </c>
      <c r="T90">
        <v>1.2</v>
      </c>
      <c r="U90">
        <v>0.1</v>
      </c>
      <c r="V90">
        <v>0.38636363636363635</v>
      </c>
      <c r="W90">
        <v>8.8000000000000007</v>
      </c>
      <c r="X90">
        <v>0.9</v>
      </c>
      <c r="Y90">
        <v>1</v>
      </c>
      <c r="Z90">
        <v>1.3</v>
      </c>
      <c r="AA90">
        <v>-1.0306368627200211</v>
      </c>
      <c r="AB90">
        <v>5.9390315926908008E-2</v>
      </c>
      <c r="AC90">
        <v>-1.1701256429047815</v>
      </c>
      <c r="AD90">
        <v>-1.3292035804651029E-2</v>
      </c>
      <c r="AE90">
        <v>0.4449266121538159</v>
      </c>
      <c r="AF90">
        <v>-0.97251530951097453</v>
      </c>
      <c r="AG90">
        <v>-1.0463637359664939</v>
      </c>
      <c r="AH90">
        <v>0.19690784812042311</v>
      </c>
      <c r="AI90">
        <v>0.63804193332486892</v>
      </c>
    </row>
    <row r="91" spans="1:35" x14ac:dyDescent="0.3">
      <c r="A91">
        <v>16</v>
      </c>
      <c r="B91">
        <v>182</v>
      </c>
      <c r="C91" s="26">
        <v>144.1</v>
      </c>
      <c r="D91" s="26">
        <v>143</v>
      </c>
      <c r="E91" s="26">
        <v>22</v>
      </c>
      <c r="F91">
        <v>-0.54784085889005163</v>
      </c>
      <c r="G91">
        <v>-0.66619758534538898</v>
      </c>
      <c r="H91">
        <v>0.11835672645533735</v>
      </c>
      <c r="I91" t="s">
        <v>256</v>
      </c>
      <c r="J91" t="s">
        <v>32</v>
      </c>
      <c r="K91" t="s">
        <v>68</v>
      </c>
      <c r="L91" t="s">
        <v>274</v>
      </c>
      <c r="M91" s="27">
        <v>19.8</v>
      </c>
      <c r="N91" s="28">
        <v>10</v>
      </c>
      <c r="O91">
        <v>27.196666666666665</v>
      </c>
      <c r="P91">
        <v>8.8000000000000007</v>
      </c>
      <c r="Q91">
        <v>0.8</v>
      </c>
      <c r="R91">
        <v>1.6</v>
      </c>
      <c r="S91">
        <v>3.2</v>
      </c>
      <c r="T91">
        <v>1.2</v>
      </c>
      <c r="U91">
        <v>0</v>
      </c>
      <c r="V91">
        <v>0.32038834951456313</v>
      </c>
      <c r="W91">
        <v>10.3</v>
      </c>
      <c r="X91">
        <v>0.875</v>
      </c>
      <c r="Y91">
        <v>1.6</v>
      </c>
      <c r="Z91">
        <v>2</v>
      </c>
      <c r="AA91">
        <v>-1.1114269317649572</v>
      </c>
      <c r="AB91">
        <v>-0.70768438276751655</v>
      </c>
      <c r="AC91">
        <v>-1.5635630006290269</v>
      </c>
      <c r="AD91">
        <v>-1.3292035804651029E-2</v>
      </c>
      <c r="AE91">
        <v>0.4449266121538159</v>
      </c>
      <c r="AF91">
        <v>-1.1277084716364882</v>
      </c>
      <c r="AG91">
        <v>-2.1146845863234973</v>
      </c>
      <c r="AH91">
        <v>0.24386219821846192</v>
      </c>
      <c r="AI91">
        <v>-4.6207669554642838E-2</v>
      </c>
    </row>
    <row r="92" spans="1:35" x14ac:dyDescent="0.3">
      <c r="A92">
        <v>9</v>
      </c>
      <c r="B92">
        <v>100</v>
      </c>
      <c r="C92" s="26">
        <v>128.19999999999999</v>
      </c>
      <c r="D92" s="26">
        <v>259</v>
      </c>
      <c r="E92" s="26">
        <v>72</v>
      </c>
      <c r="F92">
        <v>-0.20045656476491125</v>
      </c>
      <c r="G92">
        <v>8.5221155270957291E-2</v>
      </c>
      <c r="H92">
        <v>-0.28567772003586855</v>
      </c>
      <c r="I92" t="s">
        <v>183</v>
      </c>
      <c r="J92" t="s">
        <v>32</v>
      </c>
      <c r="K92" t="s">
        <v>72</v>
      </c>
      <c r="L92" t="s">
        <v>45</v>
      </c>
      <c r="M92" s="27">
        <v>32.9</v>
      </c>
      <c r="N92" s="28">
        <v>10</v>
      </c>
      <c r="O92">
        <v>25.18</v>
      </c>
      <c r="P92">
        <v>16</v>
      </c>
      <c r="Q92">
        <v>2.1</v>
      </c>
      <c r="R92">
        <v>5.9</v>
      </c>
      <c r="S92">
        <v>3.1</v>
      </c>
      <c r="T92">
        <v>0.3</v>
      </c>
      <c r="U92">
        <v>0.9</v>
      </c>
      <c r="V92">
        <v>0.56862745098039214</v>
      </c>
      <c r="W92">
        <v>10.199999999999999</v>
      </c>
      <c r="X92">
        <v>0.71875</v>
      </c>
      <c r="Y92">
        <v>3.2</v>
      </c>
      <c r="Z92">
        <v>1</v>
      </c>
      <c r="AA92">
        <v>5.1950062482125046E-2</v>
      </c>
      <c r="AB92">
        <v>0.53881200261092332</v>
      </c>
      <c r="AC92">
        <v>-2.5580602252431996E-2</v>
      </c>
      <c r="AD92">
        <v>-5.8216361725018193E-2</v>
      </c>
      <c r="AE92">
        <v>-1.5164363650682473</v>
      </c>
      <c r="AF92">
        <v>0.26902998749313572</v>
      </c>
      <c r="AG92">
        <v>1.2388945876626203</v>
      </c>
      <c r="AH92">
        <v>-0.66275467689486522</v>
      </c>
      <c r="AI92">
        <v>0.93129176313037398</v>
      </c>
    </row>
    <row r="93" spans="1:35" x14ac:dyDescent="0.3">
      <c r="A93">
        <v>15</v>
      </c>
      <c r="B93">
        <v>171</v>
      </c>
      <c r="C93" s="26">
        <v>0</v>
      </c>
      <c r="D93" s="26">
        <v>336</v>
      </c>
      <c r="E93" s="26">
        <v>0</v>
      </c>
      <c r="F93">
        <v>-0.51761164296505069</v>
      </c>
      <c r="G93">
        <v>-0.38821927379882798</v>
      </c>
      <c r="H93">
        <v>-0.12939236916622271</v>
      </c>
      <c r="I93" t="s">
        <v>250</v>
      </c>
      <c r="J93" t="s">
        <v>32</v>
      </c>
      <c r="K93" t="s">
        <v>39</v>
      </c>
      <c r="L93" t="s">
        <v>274</v>
      </c>
      <c r="M93" s="27">
        <v>35.4</v>
      </c>
      <c r="N93" s="28">
        <v>1</v>
      </c>
      <c r="O93">
        <v>15.75</v>
      </c>
      <c r="P93">
        <v>11</v>
      </c>
      <c r="Q93">
        <v>3</v>
      </c>
      <c r="R93">
        <v>1</v>
      </c>
      <c r="S93">
        <v>3</v>
      </c>
      <c r="T93">
        <v>0</v>
      </c>
      <c r="U93">
        <v>0</v>
      </c>
      <c r="V93">
        <v>0.5</v>
      </c>
      <c r="W93">
        <v>6</v>
      </c>
      <c r="X93">
        <v>1</v>
      </c>
      <c r="Y93">
        <v>2</v>
      </c>
      <c r="Z93">
        <v>2</v>
      </c>
      <c r="AA93">
        <v>-0.75595062796723778</v>
      </c>
      <c r="AB93">
        <v>1.4017710386421509</v>
      </c>
      <c r="AC93">
        <v>-1.7781651957513422</v>
      </c>
      <c r="AD93">
        <v>-0.10314068764538535</v>
      </c>
      <c r="AE93">
        <v>-2.1702240241422683</v>
      </c>
      <c r="AF93">
        <v>-1.1277084716364882</v>
      </c>
      <c r="AG93">
        <v>0.17551570612054579</v>
      </c>
      <c r="AH93">
        <v>0.9101364677452155</v>
      </c>
      <c r="AI93">
        <v>-4.6207669554642838E-2</v>
      </c>
    </row>
    <row r="94" spans="1:35" x14ac:dyDescent="0.3">
      <c r="A94">
        <v>6</v>
      </c>
      <c r="B94">
        <v>65</v>
      </c>
      <c r="C94" s="26">
        <v>124.5</v>
      </c>
      <c r="D94" s="26">
        <v>233</v>
      </c>
      <c r="E94" s="26">
        <v>70</v>
      </c>
      <c r="F94">
        <v>1.0681172935656982E-2</v>
      </c>
      <c r="G94">
        <v>-8.018029845859409E-2</v>
      </c>
      <c r="H94">
        <v>9.0861471394251075E-2</v>
      </c>
      <c r="I94" t="s">
        <v>119</v>
      </c>
      <c r="J94" t="s">
        <v>32</v>
      </c>
      <c r="K94" t="s">
        <v>54</v>
      </c>
      <c r="L94" t="s">
        <v>274</v>
      </c>
      <c r="M94" s="27">
        <v>24.3</v>
      </c>
      <c r="N94" s="28">
        <v>10</v>
      </c>
      <c r="O94">
        <v>31.369999999999997</v>
      </c>
      <c r="P94">
        <v>17.2</v>
      </c>
      <c r="Q94">
        <v>2.5</v>
      </c>
      <c r="R94">
        <v>2.4</v>
      </c>
      <c r="S94">
        <v>3</v>
      </c>
      <c r="T94">
        <v>1.5</v>
      </c>
      <c r="U94">
        <v>0.2</v>
      </c>
      <c r="V94">
        <v>0.46206896551724136</v>
      </c>
      <c r="W94">
        <v>14.5</v>
      </c>
      <c r="X94">
        <v>0.8125</v>
      </c>
      <c r="Y94">
        <v>1.6</v>
      </c>
      <c r="Z94">
        <v>2.5</v>
      </c>
      <c r="AA94">
        <v>0.24584622818997201</v>
      </c>
      <c r="AB94">
        <v>0.9223493519581355</v>
      </c>
      <c r="AC94">
        <v>-1.2774267404659394</v>
      </c>
      <c r="AD94">
        <v>-0.10314068764538535</v>
      </c>
      <c r="AE94">
        <v>1.098714271227837</v>
      </c>
      <c r="AF94">
        <v>-0.81732214738546061</v>
      </c>
      <c r="AG94">
        <v>-0.26143351077979443</v>
      </c>
      <c r="AH94">
        <v>5.7479346704397104E-3</v>
      </c>
      <c r="AI94">
        <v>-0.53495738589715125</v>
      </c>
    </row>
    <row r="95" spans="1:35" x14ac:dyDescent="0.3">
      <c r="A95">
        <v>6</v>
      </c>
      <c r="B95">
        <v>62</v>
      </c>
      <c r="C95" s="26">
        <v>44.4</v>
      </c>
      <c r="D95" s="26">
        <v>45</v>
      </c>
      <c r="E95" s="26">
        <v>96</v>
      </c>
      <c r="F95">
        <v>4.4033016144991874E-2</v>
      </c>
      <c r="G95">
        <v>-2.014227050920548E-2</v>
      </c>
      <c r="H95">
        <v>6.4175286654197361E-2</v>
      </c>
      <c r="I95" t="s">
        <v>128</v>
      </c>
      <c r="J95" t="s">
        <v>129</v>
      </c>
      <c r="K95" t="s">
        <v>74</v>
      </c>
      <c r="L95" t="s">
        <v>275</v>
      </c>
      <c r="M95" s="27">
        <v>28.3</v>
      </c>
      <c r="N95" s="28">
        <v>10</v>
      </c>
      <c r="O95">
        <v>30.749999999999993</v>
      </c>
      <c r="P95">
        <v>18.5</v>
      </c>
      <c r="Q95">
        <v>2.4</v>
      </c>
      <c r="R95">
        <v>5.7</v>
      </c>
      <c r="S95">
        <v>2.9</v>
      </c>
      <c r="T95">
        <v>0.8</v>
      </c>
      <c r="U95">
        <v>0.1</v>
      </c>
      <c r="V95">
        <v>0.46762589928057552</v>
      </c>
      <c r="W95">
        <v>13.9</v>
      </c>
      <c r="X95">
        <v>0.88571428571428568</v>
      </c>
      <c r="Y95">
        <v>3.5</v>
      </c>
      <c r="Z95">
        <v>2.2999999999999998</v>
      </c>
      <c r="AA95">
        <v>0.45590040770680645</v>
      </c>
      <c r="AB95">
        <v>0.82646501462133237</v>
      </c>
      <c r="AC95">
        <v>-9.7114667293203907E-2</v>
      </c>
      <c r="AD95">
        <v>-0.14806501356575252</v>
      </c>
      <c r="AE95">
        <v>-0.42679026661154529</v>
      </c>
      <c r="AF95">
        <v>-0.97251530951097453</v>
      </c>
      <c r="AG95">
        <v>-0.1500540482376447</v>
      </c>
      <c r="AH95">
        <v>0.67035094766828041</v>
      </c>
      <c r="AI95">
        <v>-0.33945749936014774</v>
      </c>
    </row>
    <row r="96" spans="1:35" x14ac:dyDescent="0.3">
      <c r="A96">
        <v>11</v>
      </c>
      <c r="B96">
        <v>123</v>
      </c>
      <c r="C96" s="26">
        <v>59</v>
      </c>
      <c r="D96" s="26">
        <v>52</v>
      </c>
      <c r="E96" s="26">
        <v>93</v>
      </c>
      <c r="F96">
        <v>-0.31696948934218527</v>
      </c>
      <c r="G96">
        <v>-0.2423672723766114</v>
      </c>
      <c r="H96">
        <v>-7.460221696557387E-2</v>
      </c>
      <c r="I96" t="s">
        <v>188</v>
      </c>
      <c r="J96" t="s">
        <v>32</v>
      </c>
      <c r="K96" t="s">
        <v>81</v>
      </c>
      <c r="L96" t="s">
        <v>275</v>
      </c>
      <c r="M96" s="27">
        <v>24.2</v>
      </c>
      <c r="N96" s="28">
        <v>10</v>
      </c>
      <c r="O96">
        <v>32.501666666666672</v>
      </c>
      <c r="P96">
        <v>16</v>
      </c>
      <c r="Q96">
        <v>1.4</v>
      </c>
      <c r="R96">
        <v>7.1</v>
      </c>
      <c r="S96">
        <v>2.9</v>
      </c>
      <c r="T96">
        <v>0.5</v>
      </c>
      <c r="U96">
        <v>0.4</v>
      </c>
      <c r="V96">
        <v>0.44696969696969696</v>
      </c>
      <c r="W96">
        <v>13.2</v>
      </c>
      <c r="X96">
        <v>0.71794871794871795</v>
      </c>
      <c r="Y96">
        <v>3.9</v>
      </c>
      <c r="Z96">
        <v>1.4</v>
      </c>
      <c r="AA96">
        <v>5.1950062482125046E-2</v>
      </c>
      <c r="AB96">
        <v>-0.13237835874669829</v>
      </c>
      <c r="AC96">
        <v>0.40362378799219878</v>
      </c>
      <c r="AD96">
        <v>-0.14806501356575252</v>
      </c>
      <c r="AE96">
        <v>-1.0805779256855663</v>
      </c>
      <c r="AF96">
        <v>-0.50693582313443308</v>
      </c>
      <c r="AG96">
        <v>-0.5028110160505731</v>
      </c>
      <c r="AH96">
        <v>-0.80640315473717061</v>
      </c>
      <c r="AI96">
        <v>0.5402919900563673</v>
      </c>
    </row>
    <row r="97" spans="1:35" x14ac:dyDescent="0.3">
      <c r="A97">
        <v>12</v>
      </c>
      <c r="B97">
        <v>140</v>
      </c>
      <c r="C97" s="26">
        <v>112.2</v>
      </c>
      <c r="D97" s="26">
        <v>101</v>
      </c>
      <c r="E97" s="26">
        <v>50</v>
      </c>
      <c r="F97">
        <v>-0.39690908299278016</v>
      </c>
      <c r="G97">
        <v>-0.31696287923945449</v>
      </c>
      <c r="H97">
        <v>-7.9946203753325673E-2</v>
      </c>
      <c r="I97" t="s">
        <v>251</v>
      </c>
      <c r="J97" t="s">
        <v>32</v>
      </c>
      <c r="K97" t="s">
        <v>118</v>
      </c>
      <c r="L97" t="s">
        <v>274</v>
      </c>
      <c r="M97" s="27">
        <v>25.4</v>
      </c>
      <c r="N97" s="28">
        <v>10</v>
      </c>
      <c r="O97">
        <v>24.838333333333335</v>
      </c>
      <c r="P97">
        <v>9.6999999999999993</v>
      </c>
      <c r="Q97">
        <v>0.9</v>
      </c>
      <c r="R97">
        <v>2.8</v>
      </c>
      <c r="S97">
        <v>2.9</v>
      </c>
      <c r="T97">
        <v>0.7</v>
      </c>
      <c r="U97">
        <v>1.1000000000000001</v>
      </c>
      <c r="V97">
        <v>0.4</v>
      </c>
      <c r="W97">
        <v>8</v>
      </c>
      <c r="X97">
        <v>0.82758620689655171</v>
      </c>
      <c r="Y97">
        <v>2.9</v>
      </c>
      <c r="Z97">
        <v>1.2</v>
      </c>
      <c r="AA97">
        <v>-0.96600480748407214</v>
      </c>
      <c r="AB97">
        <v>-0.61180004543071353</v>
      </c>
      <c r="AC97">
        <v>-1.1343586103843957</v>
      </c>
      <c r="AD97">
        <v>-0.14806501356575252</v>
      </c>
      <c r="AE97">
        <v>-0.64471948630288589</v>
      </c>
      <c r="AF97">
        <v>0.57941631174416341</v>
      </c>
      <c r="AG97">
        <v>-0.81009420879899985</v>
      </c>
      <c r="AH97">
        <v>0.14716807047419517</v>
      </c>
      <c r="AI97">
        <v>0.73579187659337064</v>
      </c>
    </row>
    <row r="98" spans="1:35" x14ac:dyDescent="0.3">
      <c r="A98">
        <v>19</v>
      </c>
      <c r="B98">
        <v>227</v>
      </c>
      <c r="C98" s="26">
        <v>0</v>
      </c>
      <c r="D98" s="26">
        <v>300</v>
      </c>
      <c r="E98" s="26">
        <v>1</v>
      </c>
      <c r="F98">
        <v>-0.73288707996692903</v>
      </c>
      <c r="G98">
        <v>-0.54646717805362099</v>
      </c>
      <c r="H98">
        <v>-0.18641990191330804</v>
      </c>
      <c r="I98" t="s">
        <v>444</v>
      </c>
      <c r="J98" t="s">
        <v>32</v>
      </c>
      <c r="K98" t="s">
        <v>84</v>
      </c>
      <c r="L98" t="s">
        <v>274</v>
      </c>
      <c r="M98" s="27">
        <v>23.7</v>
      </c>
      <c r="N98" s="28">
        <v>9</v>
      </c>
      <c r="O98">
        <v>17.314814814814813</v>
      </c>
      <c r="P98">
        <v>9.6666666666666661</v>
      </c>
      <c r="Q98">
        <v>0.44444444444444442</v>
      </c>
      <c r="R98">
        <v>2.4444444444444446</v>
      </c>
      <c r="S98">
        <v>2.8888888888888888</v>
      </c>
      <c r="T98">
        <v>0.44444444444444442</v>
      </c>
      <c r="U98">
        <v>0.33333333333333331</v>
      </c>
      <c r="V98">
        <v>0.51515151515151514</v>
      </c>
      <c r="W98">
        <v>7.333333333333333</v>
      </c>
      <c r="X98">
        <v>0.83333333333333337</v>
      </c>
      <c r="Y98">
        <v>2</v>
      </c>
      <c r="Z98">
        <v>2.1111111111111112</v>
      </c>
      <c r="AA98">
        <v>-0.9713908120870679</v>
      </c>
      <c r="AB98">
        <v>-1.0486064710761498</v>
      </c>
      <c r="AC98">
        <v>-1.2615302815679901</v>
      </c>
      <c r="AD98">
        <v>-0.15305660533468218</v>
      </c>
      <c r="AE98">
        <v>-1.2016497144029779</v>
      </c>
      <c r="AF98">
        <v>-0.61039793121810904</v>
      </c>
      <c r="AG98">
        <v>0.36682367491667017</v>
      </c>
      <c r="AH98">
        <v>0.11642225591847362</v>
      </c>
      <c r="AI98">
        <v>-0.15481871763075586</v>
      </c>
    </row>
    <row r="99" spans="1:35" x14ac:dyDescent="0.3">
      <c r="A99">
        <v>2</v>
      </c>
      <c r="B99">
        <v>19</v>
      </c>
      <c r="C99" s="26">
        <v>8.1999999999999993</v>
      </c>
      <c r="D99" s="26">
        <v>7</v>
      </c>
      <c r="E99" s="26">
        <v>100</v>
      </c>
      <c r="F99">
        <v>0.59525134539760416</v>
      </c>
      <c r="G99">
        <v>0.34644179206162801</v>
      </c>
      <c r="H99">
        <v>0.24880955333597615</v>
      </c>
      <c r="I99" t="s">
        <v>57</v>
      </c>
      <c r="J99" t="s">
        <v>32</v>
      </c>
      <c r="K99" t="s">
        <v>58</v>
      </c>
      <c r="L99" t="s">
        <v>45</v>
      </c>
      <c r="M99" s="27">
        <v>25.7</v>
      </c>
      <c r="N99" s="28">
        <v>9</v>
      </c>
      <c r="O99">
        <v>29.040740740740741</v>
      </c>
      <c r="P99">
        <v>22.888888888888889</v>
      </c>
      <c r="Q99">
        <v>1.5555555555555556</v>
      </c>
      <c r="R99">
        <v>11.444444444444445</v>
      </c>
      <c r="S99">
        <v>2.8888888888888888</v>
      </c>
      <c r="T99">
        <v>1</v>
      </c>
      <c r="U99">
        <v>1.4444444444444444</v>
      </c>
      <c r="V99">
        <v>0.46938775510204084</v>
      </c>
      <c r="W99">
        <v>16.333333333333332</v>
      </c>
      <c r="X99">
        <v>0.80597014925373134</v>
      </c>
      <c r="Y99">
        <v>7.4444444444444446</v>
      </c>
      <c r="Z99">
        <v>2.8888888888888888</v>
      </c>
      <c r="AA99">
        <v>1.1650576804345805</v>
      </c>
      <c r="AB99">
        <v>1.6775054888328804E-2</v>
      </c>
      <c r="AC99">
        <v>1.957502645266743</v>
      </c>
      <c r="AD99">
        <v>-0.15305660533468218</v>
      </c>
      <c r="AE99">
        <v>9.0681727711352921E-3</v>
      </c>
      <c r="AF99">
        <v>1.1139705368431552</v>
      </c>
      <c r="AG99">
        <v>-0.13368723506503055</v>
      </c>
      <c r="AH99">
        <v>5.7441932913968978E-2</v>
      </c>
      <c r="AI99">
        <v>-0.91509605416354667</v>
      </c>
    </row>
    <row r="100" spans="1:35" x14ac:dyDescent="0.3">
      <c r="A100">
        <v>18</v>
      </c>
      <c r="B100">
        <v>207</v>
      </c>
      <c r="C100" s="26">
        <v>139.1</v>
      </c>
      <c r="D100" s="26">
        <v>199</v>
      </c>
      <c r="E100" s="26">
        <v>13</v>
      </c>
      <c r="F100">
        <v>-0.65374247037362188</v>
      </c>
      <c r="G100">
        <v>-0.34371433979127441</v>
      </c>
      <c r="H100">
        <v>-0.31002813058234746</v>
      </c>
      <c r="I100" t="s">
        <v>264</v>
      </c>
      <c r="J100" t="s">
        <v>32</v>
      </c>
      <c r="K100" t="s">
        <v>74</v>
      </c>
      <c r="L100" t="s">
        <v>274</v>
      </c>
      <c r="M100" s="27">
        <v>33.5</v>
      </c>
      <c r="N100" s="28">
        <v>10</v>
      </c>
      <c r="O100">
        <v>21.648333333333333</v>
      </c>
      <c r="P100">
        <v>9.1</v>
      </c>
      <c r="Q100">
        <v>1.2</v>
      </c>
      <c r="R100">
        <v>3.6</v>
      </c>
      <c r="S100">
        <v>2.8</v>
      </c>
      <c r="T100">
        <v>0.7</v>
      </c>
      <c r="U100">
        <v>0</v>
      </c>
      <c r="V100">
        <v>0.50769230769230766</v>
      </c>
      <c r="W100">
        <v>6.5</v>
      </c>
      <c r="X100">
        <v>0.72222222222222221</v>
      </c>
      <c r="Y100">
        <v>1.8</v>
      </c>
      <c r="Z100">
        <v>0.7</v>
      </c>
      <c r="AA100">
        <v>-1.0629528903379957</v>
      </c>
      <c r="AB100">
        <v>-0.32414703342030438</v>
      </c>
      <c r="AC100">
        <v>-0.84822235022130832</v>
      </c>
      <c r="AD100">
        <v>-0.19298933948611968</v>
      </c>
      <c r="AE100">
        <v>-0.64471948630288589</v>
      </c>
      <c r="AF100">
        <v>-1.1277084716364882</v>
      </c>
      <c r="AG100">
        <v>0.25822664155800373</v>
      </c>
      <c r="AH100">
        <v>-0.37545772121025162</v>
      </c>
      <c r="AI100">
        <v>1.2245415929358792</v>
      </c>
    </row>
    <row r="101" spans="1:35" x14ac:dyDescent="0.3">
      <c r="A101">
        <v>14</v>
      </c>
      <c r="B101">
        <v>167</v>
      </c>
      <c r="C101" s="26">
        <v>127.1</v>
      </c>
      <c r="D101" s="26">
        <v>113</v>
      </c>
      <c r="E101" s="26">
        <v>39</v>
      </c>
      <c r="F101">
        <v>-0.50269744626793356</v>
      </c>
      <c r="G101">
        <v>-0.41885655676225747</v>
      </c>
      <c r="H101">
        <v>-8.3840889505676086E-2</v>
      </c>
      <c r="I101" t="s">
        <v>243</v>
      </c>
      <c r="J101" t="s">
        <v>415</v>
      </c>
      <c r="K101" t="s">
        <v>52</v>
      </c>
      <c r="L101" t="s">
        <v>274</v>
      </c>
      <c r="M101" s="27">
        <v>21.2</v>
      </c>
      <c r="N101" s="28">
        <v>10</v>
      </c>
      <c r="O101">
        <v>22.524999999999999</v>
      </c>
      <c r="P101">
        <v>9.3000000000000007</v>
      </c>
      <c r="Q101">
        <v>1.7</v>
      </c>
      <c r="R101">
        <v>3.5</v>
      </c>
      <c r="S101">
        <v>2.8</v>
      </c>
      <c r="T101">
        <v>0.6</v>
      </c>
      <c r="U101">
        <v>0.3</v>
      </c>
      <c r="V101">
        <v>0.42666666666666669</v>
      </c>
      <c r="W101">
        <v>7.5</v>
      </c>
      <c r="X101">
        <v>0.8</v>
      </c>
      <c r="Y101">
        <v>1.5</v>
      </c>
      <c r="Z101">
        <v>1.7</v>
      </c>
      <c r="AA101">
        <v>-1.0306368627200211</v>
      </c>
      <c r="AB101">
        <v>0.15527465326371095</v>
      </c>
      <c r="AC101">
        <v>-0.88398938274169425</v>
      </c>
      <c r="AD101">
        <v>-0.19298933948611968</v>
      </c>
      <c r="AE101">
        <v>-0.86264870599422616</v>
      </c>
      <c r="AF101">
        <v>-0.6621289852599469</v>
      </c>
      <c r="AG101">
        <v>-0.4978690472356444</v>
      </c>
      <c r="AH101">
        <v>-4.1763500937237519E-2</v>
      </c>
      <c r="AI101">
        <v>0.24704216025086226</v>
      </c>
    </row>
    <row r="102" spans="1:35" x14ac:dyDescent="0.3">
      <c r="A102">
        <v>10</v>
      </c>
      <c r="B102">
        <v>110</v>
      </c>
      <c r="C102" s="26">
        <v>143.80000000000001</v>
      </c>
      <c r="D102" s="26">
        <v>168</v>
      </c>
      <c r="E102" s="26">
        <v>31</v>
      </c>
      <c r="F102">
        <v>-0.24701184832506368</v>
      </c>
      <c r="G102">
        <v>-0.23854001132033298</v>
      </c>
      <c r="H102">
        <v>-8.4718370047306979E-3</v>
      </c>
      <c r="I102" t="s">
        <v>170</v>
      </c>
      <c r="J102" t="s">
        <v>32</v>
      </c>
      <c r="K102" t="s">
        <v>160</v>
      </c>
      <c r="L102" t="s">
        <v>275</v>
      </c>
      <c r="M102" s="27">
        <v>29.4</v>
      </c>
      <c r="N102" s="28">
        <v>10</v>
      </c>
      <c r="O102">
        <v>29.196666666666665</v>
      </c>
      <c r="P102">
        <v>9.1</v>
      </c>
      <c r="Q102">
        <v>1.9</v>
      </c>
      <c r="R102">
        <v>5.3</v>
      </c>
      <c r="S102">
        <v>2.8</v>
      </c>
      <c r="T102">
        <v>1.2</v>
      </c>
      <c r="U102">
        <v>0.4</v>
      </c>
      <c r="V102">
        <v>0.41891891891891891</v>
      </c>
      <c r="W102">
        <v>7.4</v>
      </c>
      <c r="X102">
        <v>0.66666666666666663</v>
      </c>
      <c r="Y102">
        <v>1.5</v>
      </c>
      <c r="Z102">
        <v>1.8</v>
      </c>
      <c r="AA102">
        <v>-1.0629528903379957</v>
      </c>
      <c r="AB102">
        <v>0.34704332793731701</v>
      </c>
      <c r="AC102">
        <v>-0.24018279737474771</v>
      </c>
      <c r="AD102">
        <v>-0.19298933948611968</v>
      </c>
      <c r="AE102">
        <v>0.4449266121538159</v>
      </c>
      <c r="AF102">
        <v>-0.50693582313443308</v>
      </c>
      <c r="AG102">
        <v>-0.56706938058991152</v>
      </c>
      <c r="AH102">
        <v>-0.5179920280332827</v>
      </c>
      <c r="AI102">
        <v>0.14929221698236048</v>
      </c>
    </row>
    <row r="103" spans="1:35" x14ac:dyDescent="0.3">
      <c r="A103">
        <v>20</v>
      </c>
      <c r="B103">
        <v>232</v>
      </c>
      <c r="C103" s="26">
        <v>146.5</v>
      </c>
      <c r="D103" s="26">
        <v>144</v>
      </c>
      <c r="E103" s="26">
        <v>22</v>
      </c>
      <c r="F103">
        <v>-0.7497079690201206</v>
      </c>
      <c r="G103">
        <v>-0.46781651636046573</v>
      </c>
      <c r="H103">
        <v>-0.28189145265965487</v>
      </c>
      <c r="I103" t="s">
        <v>401</v>
      </c>
      <c r="J103" t="s">
        <v>32</v>
      </c>
      <c r="K103" t="s">
        <v>160</v>
      </c>
      <c r="L103" t="s">
        <v>275</v>
      </c>
      <c r="M103" s="27">
        <v>26.2</v>
      </c>
      <c r="N103" s="28">
        <v>10</v>
      </c>
      <c r="O103">
        <v>20.881666666666668</v>
      </c>
      <c r="P103">
        <v>7.1</v>
      </c>
      <c r="Q103">
        <v>0.3</v>
      </c>
      <c r="R103">
        <v>4.2</v>
      </c>
      <c r="S103">
        <v>2.7</v>
      </c>
      <c r="T103">
        <v>0.6</v>
      </c>
      <c r="U103">
        <v>0.7</v>
      </c>
      <c r="V103">
        <v>0.49152542372881358</v>
      </c>
      <c r="W103">
        <v>5.9</v>
      </c>
      <c r="X103">
        <v>0.58823529411764708</v>
      </c>
      <c r="Y103">
        <v>1.7</v>
      </c>
      <c r="Z103">
        <v>1</v>
      </c>
      <c r="AA103">
        <v>-1.3861131665177409</v>
      </c>
      <c r="AB103">
        <v>-1.1871060694515319</v>
      </c>
      <c r="AC103">
        <v>-0.63362015509899272</v>
      </c>
      <c r="AD103">
        <v>-0.23791366540648665</v>
      </c>
      <c r="AE103">
        <v>-0.86264870599422616</v>
      </c>
      <c r="AF103">
        <v>-4.1356336757891909E-2</v>
      </c>
      <c r="AG103">
        <v>0.10631537276627877</v>
      </c>
      <c r="AH103">
        <v>-0.89919768391397381</v>
      </c>
      <c r="AI103">
        <v>0.93129176313037398</v>
      </c>
    </row>
    <row r="104" spans="1:35" x14ac:dyDescent="0.3">
      <c r="A104">
        <v>18</v>
      </c>
      <c r="B104">
        <v>209</v>
      </c>
      <c r="C104" s="26">
        <v>0</v>
      </c>
      <c r="D104" s="26">
        <v>722</v>
      </c>
      <c r="E104" s="26">
        <v>7</v>
      </c>
      <c r="F104">
        <v>-0.65801810827805107</v>
      </c>
      <c r="G104">
        <v>-0.42926853053261327</v>
      </c>
      <c r="H104">
        <v>-0.2287495777454378</v>
      </c>
      <c r="I104" t="s">
        <v>458</v>
      </c>
      <c r="J104" t="s">
        <v>32</v>
      </c>
      <c r="K104" t="s">
        <v>60</v>
      </c>
      <c r="L104" t="s">
        <v>274</v>
      </c>
      <c r="M104" s="27">
        <v>22.4</v>
      </c>
      <c r="N104" s="28">
        <v>10</v>
      </c>
      <c r="O104">
        <v>22.59333333333333</v>
      </c>
      <c r="P104">
        <v>8.8000000000000007</v>
      </c>
      <c r="Q104">
        <v>1</v>
      </c>
      <c r="R104">
        <v>2.6</v>
      </c>
      <c r="S104">
        <v>2.7</v>
      </c>
      <c r="T104">
        <v>0.8</v>
      </c>
      <c r="U104">
        <v>0.1</v>
      </c>
      <c r="V104">
        <v>0.48717948717948717</v>
      </c>
      <c r="W104">
        <v>7.8</v>
      </c>
      <c r="X104">
        <v>0.66666666666666663</v>
      </c>
      <c r="Y104">
        <v>0.3</v>
      </c>
      <c r="Z104">
        <v>1.3</v>
      </c>
      <c r="AA104">
        <v>-1.1114269317649572</v>
      </c>
      <c r="AB104">
        <v>-0.51591570809391052</v>
      </c>
      <c r="AC104">
        <v>-1.2058926754251675</v>
      </c>
      <c r="AD104">
        <v>-0.23791366540648665</v>
      </c>
      <c r="AE104">
        <v>-0.42679026661154529</v>
      </c>
      <c r="AF104">
        <v>-0.97251530951097453</v>
      </c>
      <c r="AG104">
        <v>0.10466804982796915</v>
      </c>
      <c r="AH104">
        <v>-0.13567220113331582</v>
      </c>
      <c r="AI104">
        <v>0.63804193332486892</v>
      </c>
    </row>
    <row r="105" spans="1:35" x14ac:dyDescent="0.3">
      <c r="A105">
        <v>11</v>
      </c>
      <c r="B105">
        <v>125</v>
      </c>
      <c r="C105" s="26">
        <v>140.30000000000001</v>
      </c>
      <c r="D105" s="26">
        <v>200</v>
      </c>
      <c r="E105" s="26">
        <v>18</v>
      </c>
      <c r="F105">
        <v>-0.32616721728571024</v>
      </c>
      <c r="G105">
        <v>-0.14141150071779549</v>
      </c>
      <c r="H105">
        <v>-0.18475571656791476</v>
      </c>
      <c r="I105" t="s">
        <v>196</v>
      </c>
      <c r="J105" t="s">
        <v>32</v>
      </c>
      <c r="K105" t="s">
        <v>92</v>
      </c>
      <c r="L105" t="s">
        <v>274</v>
      </c>
      <c r="M105" s="27">
        <v>25.7</v>
      </c>
      <c r="N105" s="28">
        <v>10</v>
      </c>
      <c r="O105">
        <v>19.286666666666669</v>
      </c>
      <c r="P105">
        <v>6.9</v>
      </c>
      <c r="Q105">
        <v>0.4</v>
      </c>
      <c r="R105">
        <v>2.9</v>
      </c>
      <c r="S105">
        <v>2.7</v>
      </c>
      <c r="T105">
        <v>2.2000000000000002</v>
      </c>
      <c r="U105">
        <v>0.1</v>
      </c>
      <c r="V105">
        <v>0.47540983606557374</v>
      </c>
      <c r="W105">
        <v>6.1</v>
      </c>
      <c r="X105">
        <v>0.77777777777777779</v>
      </c>
      <c r="Y105">
        <v>0.9</v>
      </c>
      <c r="Z105">
        <v>0.9</v>
      </c>
      <c r="AA105">
        <v>-1.4184291941357152</v>
      </c>
      <c r="AB105">
        <v>-1.0912217321147288</v>
      </c>
      <c r="AC105">
        <v>-1.0985915778640098</v>
      </c>
      <c r="AD105">
        <v>-0.23791366540648665</v>
      </c>
      <c r="AE105">
        <v>2.6242188090672203</v>
      </c>
      <c r="AF105">
        <v>-0.97251530951097453</v>
      </c>
      <c r="AG105">
        <v>-1.8574691859062919E-2</v>
      </c>
      <c r="AH105">
        <v>-8.8717851035276796E-2</v>
      </c>
      <c r="AI105">
        <v>1.0290417063988755</v>
      </c>
    </row>
    <row r="106" spans="1:35" x14ac:dyDescent="0.3">
      <c r="A106">
        <v>6</v>
      </c>
      <c r="B106">
        <v>69</v>
      </c>
      <c r="C106" s="26">
        <v>143.69999999999999</v>
      </c>
      <c r="D106" s="26">
        <v>146</v>
      </c>
      <c r="E106" s="26">
        <v>72</v>
      </c>
      <c r="F106">
        <v>-2.8938748598064938E-2</v>
      </c>
      <c r="G106">
        <v>-8.0630242451003777E-3</v>
      </c>
      <c r="H106">
        <v>-2.0875724352964559E-2</v>
      </c>
      <c r="I106" t="s">
        <v>115</v>
      </c>
      <c r="J106" t="s">
        <v>32</v>
      </c>
      <c r="K106" t="s">
        <v>90</v>
      </c>
      <c r="L106" t="s">
        <v>274</v>
      </c>
      <c r="M106" s="27">
        <v>28.9</v>
      </c>
      <c r="N106" s="28">
        <v>10</v>
      </c>
      <c r="O106">
        <v>32.214999999999996</v>
      </c>
      <c r="P106">
        <v>14.8</v>
      </c>
      <c r="Q106">
        <v>1.8</v>
      </c>
      <c r="R106">
        <v>7.4</v>
      </c>
      <c r="S106">
        <v>2.7</v>
      </c>
      <c r="T106">
        <v>1.1000000000000001</v>
      </c>
      <c r="U106">
        <v>0.6</v>
      </c>
      <c r="V106">
        <v>0.43801652892561982</v>
      </c>
      <c r="W106">
        <v>12.1</v>
      </c>
      <c r="X106">
        <v>0.72727272727272729</v>
      </c>
      <c r="Y106">
        <v>3.3</v>
      </c>
      <c r="Z106">
        <v>1.2</v>
      </c>
      <c r="AA106">
        <v>-0.1419461032257219</v>
      </c>
      <c r="AB106">
        <v>0.25115899060051411</v>
      </c>
      <c r="AC106">
        <v>0.5109248855533568</v>
      </c>
      <c r="AD106">
        <v>-0.23791366540648665</v>
      </c>
      <c r="AE106">
        <v>0.22699739246247583</v>
      </c>
      <c r="AF106">
        <v>-0.19654949888340564</v>
      </c>
      <c r="AG106">
        <v>-0.60578785461281948</v>
      </c>
      <c r="AH106">
        <v>-0.6152432412871871</v>
      </c>
      <c r="AI106">
        <v>0.73579187659337064</v>
      </c>
    </row>
    <row r="107" spans="1:35" x14ac:dyDescent="0.3">
      <c r="A107">
        <v>22</v>
      </c>
      <c r="B107">
        <v>264</v>
      </c>
      <c r="C107" s="26">
        <v>142.80000000000001</v>
      </c>
      <c r="D107" s="26">
        <v>179</v>
      </c>
      <c r="E107" s="26">
        <v>10</v>
      </c>
      <c r="F107">
        <v>-0.83762440271768368</v>
      </c>
      <c r="G107">
        <v>-0.76053339959818722</v>
      </c>
      <c r="H107">
        <v>-7.709100311949646E-2</v>
      </c>
      <c r="I107" t="s">
        <v>512</v>
      </c>
      <c r="J107" t="s">
        <v>32</v>
      </c>
      <c r="K107" t="s">
        <v>44</v>
      </c>
      <c r="L107" t="s">
        <v>274</v>
      </c>
      <c r="M107" s="27">
        <v>20.7</v>
      </c>
      <c r="N107" s="28">
        <v>10</v>
      </c>
      <c r="O107">
        <v>25.821666666666665</v>
      </c>
      <c r="P107">
        <v>10.4</v>
      </c>
      <c r="Q107">
        <v>1.4</v>
      </c>
      <c r="R107">
        <v>3.2</v>
      </c>
      <c r="S107">
        <v>2.7</v>
      </c>
      <c r="T107">
        <v>1</v>
      </c>
      <c r="U107">
        <v>0.3</v>
      </c>
      <c r="V107">
        <v>0.39215686274509803</v>
      </c>
      <c r="W107">
        <v>10.199999999999999</v>
      </c>
      <c r="X107">
        <v>0.35714285714285715</v>
      </c>
      <c r="Y107">
        <v>2.8</v>
      </c>
      <c r="Z107">
        <v>1.8</v>
      </c>
      <c r="AA107">
        <v>-0.8528987108211612</v>
      </c>
      <c r="AB107">
        <v>-0.13237835874669829</v>
      </c>
      <c r="AC107">
        <v>-0.99129048030285194</v>
      </c>
      <c r="AD107">
        <v>-0.23791366540648665</v>
      </c>
      <c r="AE107">
        <v>9.0681727711352921E-3</v>
      </c>
      <c r="AF107">
        <v>-0.6621289852599469</v>
      </c>
      <c r="AG107">
        <v>-1.1307219943422602</v>
      </c>
      <c r="AH107">
        <v>-2.9958287912577757</v>
      </c>
      <c r="AI107">
        <v>0.14929221698236048</v>
      </c>
    </row>
    <row r="108" spans="1:35" x14ac:dyDescent="0.3">
      <c r="A108">
        <v>20</v>
      </c>
      <c r="B108">
        <v>238</v>
      </c>
      <c r="C108" s="26">
        <v>0</v>
      </c>
      <c r="D108" s="26">
        <v>407</v>
      </c>
      <c r="E108" s="26">
        <v>1</v>
      </c>
      <c r="F108">
        <v>-0.76114498274357723</v>
      </c>
      <c r="G108">
        <v>-0.45587053466549537</v>
      </c>
      <c r="H108">
        <v>-0.30527444807808185</v>
      </c>
      <c r="I108" t="s">
        <v>473</v>
      </c>
      <c r="J108" t="s">
        <v>32</v>
      </c>
      <c r="K108" t="s">
        <v>50</v>
      </c>
      <c r="L108" t="s">
        <v>274</v>
      </c>
      <c r="M108" s="27">
        <v>30.4</v>
      </c>
      <c r="N108" s="28">
        <v>10</v>
      </c>
      <c r="O108">
        <v>15.388333333333332</v>
      </c>
      <c r="P108">
        <v>6.5</v>
      </c>
      <c r="Q108">
        <v>0.2</v>
      </c>
      <c r="R108">
        <v>1.9</v>
      </c>
      <c r="S108">
        <v>2.6</v>
      </c>
      <c r="T108">
        <v>0.8</v>
      </c>
      <c r="U108">
        <v>0.1</v>
      </c>
      <c r="V108">
        <v>0.58333333333333337</v>
      </c>
      <c r="W108">
        <v>3.6</v>
      </c>
      <c r="X108">
        <v>0.91304347826086951</v>
      </c>
      <c r="Y108">
        <v>2.2999999999999998</v>
      </c>
      <c r="Z108">
        <v>1.2</v>
      </c>
      <c r="AA108">
        <v>-1.4830612493716642</v>
      </c>
      <c r="AB108">
        <v>-1.2829904067883351</v>
      </c>
      <c r="AC108">
        <v>-1.4562619030678687</v>
      </c>
      <c r="AD108">
        <v>-0.28283799132685378</v>
      </c>
      <c r="AE108">
        <v>-0.42679026661154529</v>
      </c>
      <c r="AF108">
        <v>-0.97251530951097453</v>
      </c>
      <c r="AG108">
        <v>0.48938819062221112</v>
      </c>
      <c r="AH108">
        <v>0.57644224747220152</v>
      </c>
      <c r="AI108">
        <v>0.73579187659337064</v>
      </c>
    </row>
    <row r="109" spans="1:35" x14ac:dyDescent="0.3">
      <c r="A109">
        <v>9</v>
      </c>
      <c r="B109">
        <v>103</v>
      </c>
      <c r="C109" s="26">
        <v>0</v>
      </c>
      <c r="D109" s="26">
        <v>185</v>
      </c>
      <c r="E109" s="26">
        <v>32</v>
      </c>
      <c r="F109">
        <v>-0.21352250882234219</v>
      </c>
      <c r="G109">
        <v>2.2920486730914822E-2</v>
      </c>
      <c r="H109">
        <v>-0.23644299555325701</v>
      </c>
      <c r="I109" t="s">
        <v>180</v>
      </c>
      <c r="J109" t="s">
        <v>32</v>
      </c>
      <c r="K109" t="s">
        <v>124</v>
      </c>
      <c r="L109" t="s">
        <v>275</v>
      </c>
      <c r="M109" s="27">
        <v>31.5</v>
      </c>
      <c r="N109" s="28">
        <v>10</v>
      </c>
      <c r="O109">
        <v>25.136666666666667</v>
      </c>
      <c r="P109">
        <v>11.1</v>
      </c>
      <c r="Q109">
        <v>2.2000000000000002</v>
      </c>
      <c r="R109">
        <v>6</v>
      </c>
      <c r="S109">
        <v>2.6</v>
      </c>
      <c r="T109">
        <v>0.8</v>
      </c>
      <c r="U109">
        <v>0.4</v>
      </c>
      <c r="V109">
        <v>0.55000000000000004</v>
      </c>
      <c r="W109">
        <v>8</v>
      </c>
      <c r="X109">
        <v>0.5</v>
      </c>
      <c r="Y109">
        <v>0.2</v>
      </c>
      <c r="Z109">
        <v>1</v>
      </c>
      <c r="AA109">
        <v>-0.73979261415825059</v>
      </c>
      <c r="AB109">
        <v>0.63469633994772645</v>
      </c>
      <c r="AC109">
        <v>1.0186430267953798E-2</v>
      </c>
      <c r="AD109">
        <v>-0.28283799132685378</v>
      </c>
      <c r="AE109">
        <v>-0.42679026661154529</v>
      </c>
      <c r="AF109">
        <v>-0.50693582313443308</v>
      </c>
      <c r="AG109">
        <v>0.76965017920425471</v>
      </c>
      <c r="AH109">
        <v>-0.18318363674099289</v>
      </c>
      <c r="AI109">
        <v>0.93129176313037398</v>
      </c>
    </row>
    <row r="110" spans="1:35" x14ac:dyDescent="0.3">
      <c r="A110">
        <v>14</v>
      </c>
      <c r="B110">
        <v>161</v>
      </c>
      <c r="C110" s="26">
        <v>142.19999999999999</v>
      </c>
      <c r="D110" s="26">
        <v>208</v>
      </c>
      <c r="E110" s="26">
        <v>23</v>
      </c>
      <c r="F110">
        <v>-0.48269652568684196</v>
      </c>
      <c r="G110">
        <v>-0.30769117231993204</v>
      </c>
      <c r="H110">
        <v>-0.17500535336690992</v>
      </c>
      <c r="I110" t="s">
        <v>249</v>
      </c>
      <c r="J110" t="s">
        <v>32</v>
      </c>
      <c r="K110" t="s">
        <v>81</v>
      </c>
      <c r="L110" t="s">
        <v>274</v>
      </c>
      <c r="M110" s="27">
        <v>21.5</v>
      </c>
      <c r="N110" s="28">
        <v>10</v>
      </c>
      <c r="O110">
        <v>23.204999999999998</v>
      </c>
      <c r="P110">
        <v>10</v>
      </c>
      <c r="Q110">
        <v>0.3</v>
      </c>
      <c r="R110">
        <v>2.4</v>
      </c>
      <c r="S110">
        <v>2.6</v>
      </c>
      <c r="T110">
        <v>1.5</v>
      </c>
      <c r="U110">
        <v>0.2</v>
      </c>
      <c r="V110">
        <v>0.4935064935064935</v>
      </c>
      <c r="W110">
        <v>7.7</v>
      </c>
      <c r="X110">
        <v>0.80769230769230771</v>
      </c>
      <c r="Y110">
        <v>2.6</v>
      </c>
      <c r="Z110">
        <v>1.5</v>
      </c>
      <c r="AA110">
        <v>-0.91753076605711026</v>
      </c>
      <c r="AB110">
        <v>-1.1871060694515319</v>
      </c>
      <c r="AC110">
        <v>-1.2774267404659394</v>
      </c>
      <c r="AD110">
        <v>-0.28283799132685378</v>
      </c>
      <c r="AE110">
        <v>1.098714271227837</v>
      </c>
      <c r="AF110">
        <v>-0.81732214738546061</v>
      </c>
      <c r="AG110">
        <v>0.16711308214063977</v>
      </c>
      <c r="AH110">
        <v>4.6337636511644235E-3</v>
      </c>
      <c r="AI110">
        <v>0.44254204678786557</v>
      </c>
    </row>
    <row r="111" spans="1:35" x14ac:dyDescent="0.3">
      <c r="A111">
        <v>8</v>
      </c>
      <c r="B111">
        <v>87</v>
      </c>
      <c r="C111" s="26">
        <v>130</v>
      </c>
      <c r="D111" s="26">
        <v>214</v>
      </c>
      <c r="E111" s="26">
        <v>85</v>
      </c>
      <c r="F111">
        <v>-0.12046611087758061</v>
      </c>
      <c r="G111">
        <v>-1.7882962077257321E-2</v>
      </c>
      <c r="H111">
        <v>-0.10258314880032329</v>
      </c>
      <c r="I111" t="s">
        <v>153</v>
      </c>
      <c r="J111" t="s">
        <v>32</v>
      </c>
      <c r="K111" t="s">
        <v>68</v>
      </c>
      <c r="L111" t="s">
        <v>45</v>
      </c>
      <c r="M111" s="27">
        <v>28.7</v>
      </c>
      <c r="N111" s="28">
        <v>10</v>
      </c>
      <c r="O111">
        <v>31.795000000000005</v>
      </c>
      <c r="P111">
        <v>13.8</v>
      </c>
      <c r="Q111">
        <v>0.2</v>
      </c>
      <c r="R111">
        <v>10.199999999999999</v>
      </c>
      <c r="S111">
        <v>2.6</v>
      </c>
      <c r="T111">
        <v>1.1000000000000001</v>
      </c>
      <c r="U111">
        <v>1.4</v>
      </c>
      <c r="V111">
        <v>0.49152542372881358</v>
      </c>
      <c r="W111">
        <v>11.8</v>
      </c>
      <c r="X111">
        <v>0.58823529411764708</v>
      </c>
      <c r="Y111">
        <v>3.4</v>
      </c>
      <c r="Z111">
        <v>1.5</v>
      </c>
      <c r="AA111">
        <v>-0.30352624131559447</v>
      </c>
      <c r="AB111">
        <v>-1.2829904067883351</v>
      </c>
      <c r="AC111">
        <v>1.5124017961241623</v>
      </c>
      <c r="AD111">
        <v>-0.28283799132685378</v>
      </c>
      <c r="AE111">
        <v>0.22699739246247583</v>
      </c>
      <c r="AF111">
        <v>1.0449957981207043</v>
      </c>
      <c r="AG111">
        <v>0.23977407065988282</v>
      </c>
      <c r="AH111">
        <v>-1.7583031234196231</v>
      </c>
      <c r="AI111">
        <v>0.44254204678786557</v>
      </c>
    </row>
    <row r="112" spans="1:35" x14ac:dyDescent="0.3">
      <c r="A112">
        <v>16</v>
      </c>
      <c r="B112">
        <v>184</v>
      </c>
      <c r="C112" s="26">
        <v>0</v>
      </c>
      <c r="D112" s="26">
        <v>219</v>
      </c>
      <c r="E112" s="26">
        <v>2</v>
      </c>
      <c r="F112">
        <v>-0.55290750584804904</v>
      </c>
      <c r="G112">
        <v>-0.31983378962033421</v>
      </c>
      <c r="H112">
        <v>-0.23307371622771483</v>
      </c>
      <c r="I112" t="s">
        <v>262</v>
      </c>
      <c r="J112" t="s">
        <v>32</v>
      </c>
      <c r="K112" t="s">
        <v>84</v>
      </c>
      <c r="L112" t="s">
        <v>275</v>
      </c>
      <c r="M112" s="27">
        <v>26.5</v>
      </c>
      <c r="N112" s="28">
        <v>10</v>
      </c>
      <c r="O112">
        <v>28.56166666666666</v>
      </c>
      <c r="P112">
        <v>5.0999999999999996</v>
      </c>
      <c r="Q112">
        <v>0.9</v>
      </c>
      <c r="R112">
        <v>4.7</v>
      </c>
      <c r="S112">
        <v>2.6</v>
      </c>
      <c r="T112">
        <v>0.7</v>
      </c>
      <c r="U112">
        <v>0.4</v>
      </c>
      <c r="V112">
        <v>0.47222222222222221</v>
      </c>
      <c r="W112">
        <v>3.6</v>
      </c>
      <c r="X112">
        <v>1</v>
      </c>
      <c r="Y112">
        <v>0.8</v>
      </c>
      <c r="Z112">
        <v>0.9</v>
      </c>
      <c r="AA112">
        <v>-1.7092734426974858</v>
      </c>
      <c r="AB112">
        <v>-0.61180004543071353</v>
      </c>
      <c r="AC112">
        <v>-0.45478499249706311</v>
      </c>
      <c r="AD112">
        <v>-0.28283799132685378</v>
      </c>
      <c r="AE112">
        <v>-0.64471948630288589</v>
      </c>
      <c r="AF112">
        <v>-0.50693582313443308</v>
      </c>
      <c r="AG112">
        <v>-3.7193272045540557E-2</v>
      </c>
      <c r="AH112">
        <v>0.33999924045309177</v>
      </c>
      <c r="AI112">
        <v>1.0290417063988755</v>
      </c>
    </row>
    <row r="113" spans="1:35" x14ac:dyDescent="0.3">
      <c r="A113">
        <v>10</v>
      </c>
      <c r="B113">
        <v>117</v>
      </c>
      <c r="C113" s="26">
        <v>141.1</v>
      </c>
      <c r="D113" s="26">
        <v>213</v>
      </c>
      <c r="E113" s="26">
        <v>34</v>
      </c>
      <c r="F113">
        <v>-0.27956658523093197</v>
      </c>
      <c r="G113">
        <v>-0.21445087004318616</v>
      </c>
      <c r="H113">
        <v>-6.511571518774581E-2</v>
      </c>
      <c r="I113" t="s">
        <v>190</v>
      </c>
      <c r="J113" t="s">
        <v>32</v>
      </c>
      <c r="K113" t="s">
        <v>68</v>
      </c>
      <c r="L113" t="s">
        <v>274</v>
      </c>
      <c r="M113" s="27">
        <v>27.4</v>
      </c>
      <c r="N113" s="28">
        <v>10</v>
      </c>
      <c r="O113">
        <v>24.30833333333333</v>
      </c>
      <c r="P113">
        <v>15.5</v>
      </c>
      <c r="Q113">
        <v>1.4</v>
      </c>
      <c r="R113">
        <v>2.2000000000000002</v>
      </c>
      <c r="S113">
        <v>2.6</v>
      </c>
      <c r="T113">
        <v>0.6</v>
      </c>
      <c r="U113">
        <v>0.5</v>
      </c>
      <c r="V113">
        <v>0.42499999999999999</v>
      </c>
      <c r="W113">
        <v>12</v>
      </c>
      <c r="X113">
        <v>0.90697674418604646</v>
      </c>
      <c r="Y113">
        <v>4.3</v>
      </c>
      <c r="Z113">
        <v>1.1000000000000001</v>
      </c>
      <c r="AA113">
        <v>-2.884000656281123E-2</v>
      </c>
      <c r="AB113">
        <v>-0.13237835874669829</v>
      </c>
      <c r="AC113">
        <v>-1.348960805506711</v>
      </c>
      <c r="AD113">
        <v>-0.28283799132685378</v>
      </c>
      <c r="AE113">
        <v>-0.86264870599422616</v>
      </c>
      <c r="AF113">
        <v>-0.35174266100891938</v>
      </c>
      <c r="AG113">
        <v>-0.80663355363402411</v>
      </c>
      <c r="AH113">
        <v>1.0504424325296962</v>
      </c>
      <c r="AI113">
        <v>0.83354181986187226</v>
      </c>
    </row>
    <row r="114" spans="1:35" x14ac:dyDescent="0.3">
      <c r="A114">
        <v>17</v>
      </c>
      <c r="B114">
        <v>202</v>
      </c>
      <c r="C114" s="26">
        <v>135.80000000000001</v>
      </c>
      <c r="D114" s="26">
        <v>186</v>
      </c>
      <c r="E114" s="26">
        <v>3</v>
      </c>
      <c r="F114">
        <v>-0.64636152311527628</v>
      </c>
      <c r="G114">
        <v>-0.47218395539500757</v>
      </c>
      <c r="H114">
        <v>-0.17417756772026871</v>
      </c>
      <c r="I114" t="s">
        <v>437</v>
      </c>
      <c r="J114" t="s">
        <v>32</v>
      </c>
      <c r="K114" t="s">
        <v>42</v>
      </c>
      <c r="L114" t="s">
        <v>274</v>
      </c>
      <c r="M114" s="27">
        <v>25.7</v>
      </c>
      <c r="N114" s="28">
        <v>10</v>
      </c>
      <c r="O114">
        <v>20.956666666666667</v>
      </c>
      <c r="P114">
        <v>5.6</v>
      </c>
      <c r="Q114">
        <v>0.6</v>
      </c>
      <c r="R114">
        <v>2</v>
      </c>
      <c r="S114">
        <v>2.6</v>
      </c>
      <c r="T114">
        <v>1.2</v>
      </c>
      <c r="U114">
        <v>0.4</v>
      </c>
      <c r="V114">
        <v>0.40350877192982454</v>
      </c>
      <c r="W114">
        <v>5.7</v>
      </c>
      <c r="X114">
        <v>0.66666666666666663</v>
      </c>
      <c r="Y114">
        <v>0.6</v>
      </c>
      <c r="Z114">
        <v>1.1000000000000001</v>
      </c>
      <c r="AA114">
        <v>-1.6284833736525497</v>
      </c>
      <c r="AB114">
        <v>-0.89945305744112281</v>
      </c>
      <c r="AC114">
        <v>-1.4204948705474831</v>
      </c>
      <c r="AD114">
        <v>-0.28283799132685378</v>
      </c>
      <c r="AE114">
        <v>0.4449266121538159</v>
      </c>
      <c r="AF114">
        <v>-0.50693582313443308</v>
      </c>
      <c r="AG114">
        <v>-0.5586667566100062</v>
      </c>
      <c r="AH114">
        <v>-0.23125215785830744</v>
      </c>
      <c r="AI114">
        <v>0.83354181986187226</v>
      </c>
    </row>
    <row r="115" spans="1:35" x14ac:dyDescent="0.3">
      <c r="A115">
        <v>19</v>
      </c>
      <c r="B115">
        <v>217</v>
      </c>
      <c r="C115" s="26">
        <v>140.30000000000001</v>
      </c>
      <c r="D115" s="26">
        <v>235</v>
      </c>
      <c r="E115" s="26">
        <v>5</v>
      </c>
      <c r="F115">
        <v>-0.6959675599234213</v>
      </c>
      <c r="G115">
        <v>-0.60371283105052131</v>
      </c>
      <c r="H115">
        <v>-9.2254728872899983E-2</v>
      </c>
      <c r="I115" t="s">
        <v>445</v>
      </c>
      <c r="J115" t="s">
        <v>32</v>
      </c>
      <c r="K115" t="s">
        <v>76</v>
      </c>
      <c r="L115" t="s">
        <v>274</v>
      </c>
      <c r="M115" s="27">
        <v>21.2</v>
      </c>
      <c r="N115" s="28">
        <v>10</v>
      </c>
      <c r="O115">
        <v>17.024999999999999</v>
      </c>
      <c r="P115">
        <v>8.6999999999999993</v>
      </c>
      <c r="Q115">
        <v>1.7</v>
      </c>
      <c r="R115">
        <v>2.5</v>
      </c>
      <c r="S115">
        <v>2.6</v>
      </c>
      <c r="T115">
        <v>0.3</v>
      </c>
      <c r="U115">
        <v>0.2</v>
      </c>
      <c r="V115">
        <v>0.38271604938271603</v>
      </c>
      <c r="W115">
        <v>8.1</v>
      </c>
      <c r="X115">
        <v>0.8</v>
      </c>
      <c r="Y115">
        <v>1</v>
      </c>
      <c r="Z115">
        <v>1.5</v>
      </c>
      <c r="AA115">
        <v>-1.1275849455739448</v>
      </c>
      <c r="AB115">
        <v>0.15527465326371095</v>
      </c>
      <c r="AC115">
        <v>-1.2416597079455534</v>
      </c>
      <c r="AD115">
        <v>-0.28283799132685378</v>
      </c>
      <c r="AE115">
        <v>-1.5164363650682473</v>
      </c>
      <c r="AF115">
        <v>-0.81732214738546061</v>
      </c>
      <c r="AG115">
        <v>-1.0041846067786087</v>
      </c>
      <c r="AH115">
        <v>-4.120641542759948E-2</v>
      </c>
      <c r="AI115">
        <v>0.44254204678786557</v>
      </c>
    </row>
    <row r="116" spans="1:35" x14ac:dyDescent="0.3">
      <c r="A116">
        <v>11</v>
      </c>
      <c r="B116">
        <v>131</v>
      </c>
      <c r="C116" s="26">
        <v>120.8</v>
      </c>
      <c r="D116" s="26">
        <v>109</v>
      </c>
      <c r="E116" s="26">
        <v>59</v>
      </c>
      <c r="F116">
        <v>-0.35531305836774868</v>
      </c>
      <c r="G116">
        <v>-0.35805994958103876</v>
      </c>
      <c r="H116">
        <v>2.7468912132900813E-3</v>
      </c>
      <c r="I116" t="s">
        <v>200</v>
      </c>
      <c r="J116" t="s">
        <v>201</v>
      </c>
      <c r="K116" t="s">
        <v>35</v>
      </c>
      <c r="L116" t="s">
        <v>274</v>
      </c>
      <c r="M116" s="27">
        <v>31.3</v>
      </c>
      <c r="N116" s="28">
        <v>10</v>
      </c>
      <c r="O116">
        <v>29.643333333333334</v>
      </c>
      <c r="P116">
        <v>7.5</v>
      </c>
      <c r="Q116">
        <v>0.7</v>
      </c>
      <c r="R116">
        <v>6</v>
      </c>
      <c r="S116">
        <v>2.6</v>
      </c>
      <c r="T116">
        <v>1.6</v>
      </c>
      <c r="U116">
        <v>0.4</v>
      </c>
      <c r="V116">
        <v>0.37179487179487181</v>
      </c>
      <c r="W116">
        <v>7.8</v>
      </c>
      <c r="X116">
        <v>0.58823529411764708</v>
      </c>
      <c r="Y116">
        <v>1.7</v>
      </c>
      <c r="Z116">
        <v>1.6</v>
      </c>
      <c r="AA116">
        <v>-1.3214811112817917</v>
      </c>
      <c r="AB116">
        <v>-0.80356872010431968</v>
      </c>
      <c r="AC116">
        <v>1.0186430267953798E-2</v>
      </c>
      <c r="AD116">
        <v>-0.28283799132685378</v>
      </c>
      <c r="AE116">
        <v>1.3166434909191775</v>
      </c>
      <c r="AF116">
        <v>-0.50693582313443308</v>
      </c>
      <c r="AG116">
        <v>-1.0801402411744714</v>
      </c>
      <c r="AH116">
        <v>-0.89919768391397381</v>
      </c>
      <c r="AI116">
        <v>0.34479210351936379</v>
      </c>
    </row>
    <row r="117" spans="1:35" x14ac:dyDescent="0.3">
      <c r="A117">
        <v>17</v>
      </c>
      <c r="B117">
        <v>197</v>
      </c>
      <c r="C117" s="26">
        <v>143.4</v>
      </c>
      <c r="D117" s="26">
        <v>193</v>
      </c>
      <c r="E117" s="26">
        <v>14</v>
      </c>
      <c r="F117">
        <v>-0.6204460884895624</v>
      </c>
      <c r="G117">
        <v>-0.38199207330049201</v>
      </c>
      <c r="H117">
        <v>-0.23845401518907039</v>
      </c>
      <c r="I117" t="s">
        <v>391</v>
      </c>
      <c r="J117" t="s">
        <v>32</v>
      </c>
      <c r="K117" t="s">
        <v>100</v>
      </c>
      <c r="L117" t="s">
        <v>274</v>
      </c>
      <c r="M117" s="27">
        <v>21.8</v>
      </c>
      <c r="N117" s="28">
        <v>10</v>
      </c>
      <c r="O117">
        <v>22.07</v>
      </c>
      <c r="P117">
        <v>12.5</v>
      </c>
      <c r="Q117">
        <v>1.4</v>
      </c>
      <c r="R117">
        <v>3.6</v>
      </c>
      <c r="S117">
        <v>2.5</v>
      </c>
      <c r="T117">
        <v>0.2</v>
      </c>
      <c r="U117">
        <v>0.4</v>
      </c>
      <c r="V117">
        <v>0.52083333333333337</v>
      </c>
      <c r="W117">
        <v>9.6</v>
      </c>
      <c r="X117">
        <v>0.73333333333333328</v>
      </c>
      <c r="Y117">
        <v>1.5</v>
      </c>
      <c r="Z117">
        <v>1.6</v>
      </c>
      <c r="AA117">
        <v>-0.51358042083242894</v>
      </c>
      <c r="AB117">
        <v>-0.13237835874669829</v>
      </c>
      <c r="AC117">
        <v>-0.84822235022130832</v>
      </c>
      <c r="AD117">
        <v>-0.32776231724722094</v>
      </c>
      <c r="AE117">
        <v>-1.7343655847595874</v>
      </c>
      <c r="AF117">
        <v>-0.50693582313443308</v>
      </c>
      <c r="AG117">
        <v>0.56040185620314464</v>
      </c>
      <c r="AH117">
        <v>-0.27987776448525969</v>
      </c>
      <c r="AI117">
        <v>0.34479210351936379</v>
      </c>
    </row>
    <row r="118" spans="1:35" x14ac:dyDescent="0.3">
      <c r="A118">
        <v>23</v>
      </c>
      <c r="B118">
        <v>270</v>
      </c>
      <c r="C118" s="26">
        <v>0</v>
      </c>
      <c r="D118" s="26">
        <v>241</v>
      </c>
      <c r="E118" s="26">
        <v>6</v>
      </c>
      <c r="F118">
        <v>-0.88057677396121392</v>
      </c>
      <c r="G118">
        <v>-0.7392692036521411</v>
      </c>
      <c r="H118">
        <v>-0.14130757030907282</v>
      </c>
      <c r="I118" t="s">
        <v>476</v>
      </c>
      <c r="J118" t="s">
        <v>32</v>
      </c>
      <c r="K118" t="s">
        <v>124</v>
      </c>
      <c r="L118" t="s">
        <v>274</v>
      </c>
      <c r="M118" s="27">
        <v>28.2</v>
      </c>
      <c r="N118" s="28">
        <v>10</v>
      </c>
      <c r="O118">
        <v>20.713333333333331</v>
      </c>
      <c r="P118">
        <v>5</v>
      </c>
      <c r="Q118">
        <v>0.3</v>
      </c>
      <c r="R118">
        <v>2.2999999999999998</v>
      </c>
      <c r="S118">
        <v>2.5</v>
      </c>
      <c r="T118">
        <v>0.3</v>
      </c>
      <c r="U118">
        <v>0.6</v>
      </c>
      <c r="V118">
        <v>0.34375</v>
      </c>
      <c r="W118">
        <v>6.4</v>
      </c>
      <c r="X118">
        <v>1</v>
      </c>
      <c r="Y118">
        <v>0.3</v>
      </c>
      <c r="Z118">
        <v>1.3</v>
      </c>
      <c r="AA118">
        <v>-1.725431456506473</v>
      </c>
      <c r="AB118">
        <v>-1.1871060694515319</v>
      </c>
      <c r="AC118">
        <v>-1.3131937729863254</v>
      </c>
      <c r="AD118">
        <v>-0.32776231724722094</v>
      </c>
      <c r="AE118">
        <v>-1.5164363650682473</v>
      </c>
      <c r="AF118">
        <v>-0.19654949888340564</v>
      </c>
      <c r="AG118">
        <v>-1.1274273484656414</v>
      </c>
      <c r="AH118">
        <v>0.10244206241470677</v>
      </c>
      <c r="AI118">
        <v>0.63804193332486892</v>
      </c>
    </row>
    <row r="119" spans="1:35" x14ac:dyDescent="0.3">
      <c r="A119">
        <v>11</v>
      </c>
      <c r="B119">
        <v>132</v>
      </c>
      <c r="C119" s="26">
        <v>100.6</v>
      </c>
      <c r="D119" s="26">
        <v>117</v>
      </c>
      <c r="E119" s="26">
        <v>74</v>
      </c>
      <c r="F119">
        <v>-0.35574489890709643</v>
      </c>
      <c r="G119">
        <v>-5.7495564167867608E-2</v>
      </c>
      <c r="H119">
        <v>-0.29824933473922882</v>
      </c>
      <c r="I119" t="s">
        <v>221</v>
      </c>
      <c r="J119" t="s">
        <v>32</v>
      </c>
      <c r="K119" t="s">
        <v>48</v>
      </c>
      <c r="L119" t="s">
        <v>45</v>
      </c>
      <c r="M119" s="27">
        <v>31.3</v>
      </c>
      <c r="N119" s="28">
        <v>10</v>
      </c>
      <c r="O119">
        <v>22.896666666666665</v>
      </c>
      <c r="P119">
        <v>7.9</v>
      </c>
      <c r="Q119">
        <v>0</v>
      </c>
      <c r="R119">
        <v>10.9</v>
      </c>
      <c r="S119">
        <v>2.4</v>
      </c>
      <c r="T119">
        <v>0.5</v>
      </c>
      <c r="U119">
        <v>1.6</v>
      </c>
      <c r="V119">
        <v>0.64150943396226412</v>
      </c>
      <c r="W119">
        <v>5.3</v>
      </c>
      <c r="X119">
        <v>0.52380952380952384</v>
      </c>
      <c r="Y119">
        <v>2.1</v>
      </c>
      <c r="Z119">
        <v>1.1000000000000001</v>
      </c>
      <c r="AA119">
        <v>-1.2568490560458425</v>
      </c>
      <c r="AB119">
        <v>-1.4747590814619411</v>
      </c>
      <c r="AC119">
        <v>1.7627710237668641</v>
      </c>
      <c r="AD119">
        <v>-0.37268664316758809</v>
      </c>
      <c r="AE119">
        <v>-1.0805779256855663</v>
      </c>
      <c r="AF119">
        <v>1.3553821223717322</v>
      </c>
      <c r="AG119">
        <v>1.1392123949769946</v>
      </c>
      <c r="AH119">
        <v>-1.4234947321273337</v>
      </c>
      <c r="AI119">
        <v>0.83354181986187226</v>
      </c>
    </row>
    <row r="120" spans="1:35" x14ac:dyDescent="0.3">
      <c r="A120">
        <v>6</v>
      </c>
      <c r="B120">
        <v>70</v>
      </c>
      <c r="C120" s="26">
        <v>68.5</v>
      </c>
      <c r="D120" s="26">
        <v>69</v>
      </c>
      <c r="E120" s="26">
        <v>90</v>
      </c>
      <c r="F120">
        <v>-3.1371284418858267E-2</v>
      </c>
      <c r="G120">
        <v>0.12170358213793797</v>
      </c>
      <c r="H120">
        <v>-0.15307486655679625</v>
      </c>
      <c r="I120" t="s">
        <v>135</v>
      </c>
      <c r="J120" t="s">
        <v>32</v>
      </c>
      <c r="K120" t="s">
        <v>66</v>
      </c>
      <c r="L120" t="s">
        <v>45</v>
      </c>
      <c r="M120" s="27">
        <v>22.3</v>
      </c>
      <c r="N120" s="28">
        <v>10</v>
      </c>
      <c r="O120">
        <v>28.943333333333335</v>
      </c>
      <c r="P120">
        <v>14.4</v>
      </c>
      <c r="Q120">
        <v>0.7</v>
      </c>
      <c r="R120">
        <v>8.8000000000000007</v>
      </c>
      <c r="S120">
        <v>2.4</v>
      </c>
      <c r="T120">
        <v>0.6</v>
      </c>
      <c r="U120">
        <v>1.5</v>
      </c>
      <c r="V120">
        <v>0.52252252252252251</v>
      </c>
      <c r="W120">
        <v>11.1</v>
      </c>
      <c r="X120">
        <v>0.77777777777777779</v>
      </c>
      <c r="Y120">
        <v>2.7</v>
      </c>
      <c r="Z120">
        <v>1.3</v>
      </c>
      <c r="AA120">
        <v>-0.20657815846167099</v>
      </c>
      <c r="AB120">
        <v>-0.80356872010431968</v>
      </c>
      <c r="AC120">
        <v>1.0116633408387599</v>
      </c>
      <c r="AD120">
        <v>-0.37268664316758809</v>
      </c>
      <c r="AE120">
        <v>-0.86264870599422616</v>
      </c>
      <c r="AF120">
        <v>1.2001889602462184</v>
      </c>
      <c r="AG120">
        <v>0.67688929684858068</v>
      </c>
      <c r="AH120">
        <v>-0.18596906428918125</v>
      </c>
      <c r="AI120">
        <v>0.63804193332486892</v>
      </c>
    </row>
    <row r="121" spans="1:35" x14ac:dyDescent="0.3">
      <c r="A121">
        <v>8</v>
      </c>
      <c r="B121">
        <v>90</v>
      </c>
      <c r="C121" s="26">
        <v>126.2</v>
      </c>
      <c r="D121" s="26">
        <v>121</v>
      </c>
      <c r="E121" s="26">
        <v>74</v>
      </c>
      <c r="F121">
        <v>-0.13324227192434165</v>
      </c>
      <c r="G121">
        <v>-1.1959081827941007E-2</v>
      </c>
      <c r="H121">
        <v>-0.12128319009640065</v>
      </c>
      <c r="I121" t="s">
        <v>175</v>
      </c>
      <c r="J121" t="s">
        <v>32</v>
      </c>
      <c r="K121" t="s">
        <v>124</v>
      </c>
      <c r="L121" t="s">
        <v>275</v>
      </c>
      <c r="M121" s="27">
        <v>27.5</v>
      </c>
      <c r="N121" s="28">
        <v>10</v>
      </c>
      <c r="O121">
        <v>34.293333333333329</v>
      </c>
      <c r="P121">
        <v>15.3</v>
      </c>
      <c r="Q121">
        <v>1.6</v>
      </c>
      <c r="R121">
        <v>5.0999999999999996</v>
      </c>
      <c r="S121">
        <v>2.4</v>
      </c>
      <c r="T121">
        <v>1.3</v>
      </c>
      <c r="U121">
        <v>0.2</v>
      </c>
      <c r="V121">
        <v>0.46902654867256638</v>
      </c>
      <c r="W121">
        <v>11.3</v>
      </c>
      <c r="X121">
        <v>0.79487179487179482</v>
      </c>
      <c r="Y121">
        <v>3.9</v>
      </c>
      <c r="Z121">
        <v>1</v>
      </c>
      <c r="AA121">
        <v>-6.1156034180785628E-2</v>
      </c>
      <c r="AB121">
        <v>5.9390315926908008E-2</v>
      </c>
      <c r="AC121">
        <v>-0.3117168624155196</v>
      </c>
      <c r="AD121">
        <v>-0.37268664316758809</v>
      </c>
      <c r="AE121">
        <v>0.6628558318451564</v>
      </c>
      <c r="AF121">
        <v>-0.81732214738546061</v>
      </c>
      <c r="AG121">
        <v>-0.10622759611145131</v>
      </c>
      <c r="AH121">
        <v>-9.2060364093102171E-2</v>
      </c>
      <c r="AI121">
        <v>0.93129176313037398</v>
      </c>
    </row>
    <row r="122" spans="1:35" x14ac:dyDescent="0.3">
      <c r="A122">
        <v>10</v>
      </c>
      <c r="B122">
        <v>118</v>
      </c>
      <c r="C122" s="26">
        <v>0</v>
      </c>
      <c r="D122" s="26">
        <v>196</v>
      </c>
      <c r="E122" s="26">
        <v>40</v>
      </c>
      <c r="F122">
        <v>-0.29235739257778598</v>
      </c>
      <c r="G122">
        <v>-0.21562011510278745</v>
      </c>
      <c r="H122">
        <v>-7.6737277474998533E-2</v>
      </c>
      <c r="I122" t="s">
        <v>189</v>
      </c>
      <c r="J122" t="s">
        <v>32</v>
      </c>
      <c r="K122" t="s">
        <v>60</v>
      </c>
      <c r="L122" t="s">
        <v>274</v>
      </c>
      <c r="M122" s="27">
        <v>28.3</v>
      </c>
      <c r="N122" s="28">
        <v>10</v>
      </c>
      <c r="O122">
        <v>26.875</v>
      </c>
      <c r="P122">
        <v>14.2</v>
      </c>
      <c r="Q122">
        <v>1.3</v>
      </c>
      <c r="R122">
        <v>4.2</v>
      </c>
      <c r="S122">
        <v>2.4</v>
      </c>
      <c r="T122">
        <v>0.5</v>
      </c>
      <c r="U122">
        <v>0.5</v>
      </c>
      <c r="V122">
        <v>0.40952380952380951</v>
      </c>
      <c r="W122">
        <v>10.5</v>
      </c>
      <c r="X122">
        <v>0.87755102040816324</v>
      </c>
      <c r="Y122">
        <v>4.9000000000000004</v>
      </c>
      <c r="Z122">
        <v>0.9</v>
      </c>
      <c r="AA122">
        <v>-0.23889418607964566</v>
      </c>
      <c r="AB122">
        <v>-0.22826269608350125</v>
      </c>
      <c r="AC122">
        <v>-0.63362015509899272</v>
      </c>
      <c r="AD122">
        <v>-0.37268664316758809</v>
      </c>
      <c r="AE122">
        <v>-1.0805779256855663</v>
      </c>
      <c r="AF122">
        <v>-0.35174266100891938</v>
      </c>
      <c r="AG122">
        <v>-0.9231209942794607</v>
      </c>
      <c r="AH122">
        <v>0.85928251907971087</v>
      </c>
      <c r="AI122">
        <v>1.0290417063988755</v>
      </c>
    </row>
    <row r="123" spans="1:35" x14ac:dyDescent="0.3">
      <c r="A123">
        <v>17</v>
      </c>
      <c r="B123">
        <v>201</v>
      </c>
      <c r="C123" s="26">
        <v>138.6</v>
      </c>
      <c r="D123" s="26">
        <v>326</v>
      </c>
      <c r="E123" s="26">
        <v>12</v>
      </c>
      <c r="F123">
        <v>-0.64188248849311891</v>
      </c>
      <c r="G123">
        <v>-0.55637932832899439</v>
      </c>
      <c r="H123">
        <v>-8.5503160164124514E-2</v>
      </c>
      <c r="I123" t="s">
        <v>430</v>
      </c>
      <c r="J123" t="s">
        <v>32</v>
      </c>
      <c r="K123" t="s">
        <v>72</v>
      </c>
      <c r="L123" t="s">
        <v>275</v>
      </c>
      <c r="M123" s="27">
        <v>26.6</v>
      </c>
      <c r="N123" s="28">
        <v>10</v>
      </c>
      <c r="O123">
        <v>25.204999999999998</v>
      </c>
      <c r="P123">
        <v>10.8</v>
      </c>
      <c r="Q123">
        <v>1</v>
      </c>
      <c r="R123">
        <v>6.2</v>
      </c>
      <c r="S123">
        <v>2.4</v>
      </c>
      <c r="T123">
        <v>0.4</v>
      </c>
      <c r="U123">
        <v>0.4</v>
      </c>
      <c r="V123">
        <v>0.4</v>
      </c>
      <c r="W123">
        <v>8.5</v>
      </c>
      <c r="X123">
        <v>0.69767441860465118</v>
      </c>
      <c r="Y123">
        <v>4.3</v>
      </c>
      <c r="Z123">
        <v>1.6</v>
      </c>
      <c r="AA123">
        <v>-0.78826665558521214</v>
      </c>
      <c r="AB123">
        <v>-0.51591570809391052</v>
      </c>
      <c r="AC123">
        <v>8.1720495308725702E-2</v>
      </c>
      <c r="AD123">
        <v>-0.37268664316758809</v>
      </c>
      <c r="AE123">
        <v>-1.2985071453769068</v>
      </c>
      <c r="AF123">
        <v>-0.50693582313443308</v>
      </c>
      <c r="AG123">
        <v>-0.85902863902848015</v>
      </c>
      <c r="AH123">
        <v>-1.0925859394025077</v>
      </c>
      <c r="AI123">
        <v>0.34479210351936379</v>
      </c>
    </row>
    <row r="124" spans="1:35" x14ac:dyDescent="0.3">
      <c r="A124">
        <v>10</v>
      </c>
      <c r="B124">
        <v>120</v>
      </c>
      <c r="C124" s="26">
        <v>80.599999999999994</v>
      </c>
      <c r="D124" s="26">
        <v>76</v>
      </c>
      <c r="E124" s="26">
        <v>76</v>
      </c>
      <c r="F124">
        <v>-0.30303581804701069</v>
      </c>
      <c r="G124">
        <v>-0.31904444860381237</v>
      </c>
      <c r="H124">
        <v>1.6008630556801684E-2</v>
      </c>
      <c r="I124" t="s">
        <v>222</v>
      </c>
      <c r="J124" t="s">
        <v>32</v>
      </c>
      <c r="K124" t="s">
        <v>64</v>
      </c>
      <c r="L124" t="s">
        <v>45</v>
      </c>
      <c r="M124" s="27">
        <v>34.799999999999997</v>
      </c>
      <c r="N124" s="28">
        <v>10</v>
      </c>
      <c r="O124">
        <v>27.926666666666669</v>
      </c>
      <c r="P124">
        <v>7.3</v>
      </c>
      <c r="Q124">
        <v>1.4</v>
      </c>
      <c r="R124">
        <v>7.3</v>
      </c>
      <c r="S124">
        <v>2.4</v>
      </c>
      <c r="T124">
        <v>0.4</v>
      </c>
      <c r="U124">
        <v>0.9</v>
      </c>
      <c r="V124">
        <v>0.38095238095238093</v>
      </c>
      <c r="W124">
        <v>6.3</v>
      </c>
      <c r="X124">
        <v>0.91666666666666663</v>
      </c>
      <c r="Y124">
        <v>1.2</v>
      </c>
      <c r="Z124">
        <v>1.9</v>
      </c>
      <c r="AA124">
        <v>-1.3537971388997661</v>
      </c>
      <c r="AB124">
        <v>-0.13237835874669829</v>
      </c>
      <c r="AC124">
        <v>0.4751578530329707</v>
      </c>
      <c r="AD124">
        <v>-0.37268664316758809</v>
      </c>
      <c r="AE124">
        <v>-1.2985071453769068</v>
      </c>
      <c r="AF124">
        <v>0.26902998749313572</v>
      </c>
      <c r="AG124">
        <v>-0.80169158481909486</v>
      </c>
      <c r="AH124">
        <v>0.29193071933577719</v>
      </c>
      <c r="AI124">
        <v>5.154227371385893E-2</v>
      </c>
    </row>
    <row r="125" spans="1:35" x14ac:dyDescent="0.3">
      <c r="A125">
        <v>11</v>
      </c>
      <c r="B125">
        <v>121</v>
      </c>
      <c r="C125" s="26">
        <v>81.5</v>
      </c>
      <c r="D125" s="26">
        <v>91</v>
      </c>
      <c r="E125" s="26">
        <v>91</v>
      </c>
      <c r="F125">
        <v>-0.30483807856973605</v>
      </c>
      <c r="G125">
        <v>-5.6810597277211668E-2</v>
      </c>
      <c r="H125">
        <v>-0.24802748129252439</v>
      </c>
      <c r="I125" t="s">
        <v>207</v>
      </c>
      <c r="J125" t="s">
        <v>32</v>
      </c>
      <c r="K125" t="s">
        <v>35</v>
      </c>
      <c r="L125" t="s">
        <v>275</v>
      </c>
      <c r="M125" s="27">
        <v>25.8</v>
      </c>
      <c r="N125" s="28">
        <v>10</v>
      </c>
      <c r="O125">
        <v>29.696666666666665</v>
      </c>
      <c r="P125">
        <v>17.399999999999999</v>
      </c>
      <c r="Q125">
        <v>0</v>
      </c>
      <c r="R125">
        <v>7.1</v>
      </c>
      <c r="S125">
        <v>2.2999999999999998</v>
      </c>
      <c r="T125">
        <v>0.9</v>
      </c>
      <c r="U125">
        <v>1.4</v>
      </c>
      <c r="V125">
        <v>0.54887218045112784</v>
      </c>
      <c r="W125">
        <v>13.3</v>
      </c>
      <c r="X125">
        <v>0.63636363636363635</v>
      </c>
      <c r="Y125">
        <v>4.4000000000000004</v>
      </c>
      <c r="Z125">
        <v>1.6</v>
      </c>
      <c r="AA125">
        <v>0.2781622558079464</v>
      </c>
      <c r="AB125">
        <v>-1.4747590814619411</v>
      </c>
      <c r="AC125">
        <v>0.40362378799219878</v>
      </c>
      <c r="AD125">
        <v>-0.41761096908795525</v>
      </c>
      <c r="AE125">
        <v>-0.20886104692020499</v>
      </c>
      <c r="AF125">
        <v>1.0449957981207043</v>
      </c>
      <c r="AG125">
        <v>1.2777790709738837</v>
      </c>
      <c r="AH125">
        <v>-1.7594172944389004</v>
      </c>
      <c r="AI125">
        <v>0.34479210351936379</v>
      </c>
    </row>
    <row r="126" spans="1:35" x14ac:dyDescent="0.3">
      <c r="A126">
        <v>7</v>
      </c>
      <c r="B126">
        <v>73</v>
      </c>
      <c r="C126" s="26">
        <v>45.2</v>
      </c>
      <c r="D126" s="26">
        <v>48</v>
      </c>
      <c r="E126" s="26">
        <v>99</v>
      </c>
      <c r="F126">
        <v>-4.2578638188034278E-2</v>
      </c>
      <c r="G126">
        <v>0.11941561976959164</v>
      </c>
      <c r="H126">
        <v>-0.16199425795762593</v>
      </c>
      <c r="I126" t="s">
        <v>117</v>
      </c>
      <c r="J126" t="s">
        <v>32</v>
      </c>
      <c r="K126" t="s">
        <v>118</v>
      </c>
      <c r="L126" t="s">
        <v>275</v>
      </c>
      <c r="M126" s="27">
        <v>34.299999999999997</v>
      </c>
      <c r="N126" s="28">
        <v>10</v>
      </c>
      <c r="O126">
        <v>31.7</v>
      </c>
      <c r="P126">
        <v>17.600000000000001</v>
      </c>
      <c r="Q126">
        <v>0.4</v>
      </c>
      <c r="R126">
        <v>6</v>
      </c>
      <c r="S126">
        <v>2.2999999999999998</v>
      </c>
      <c r="T126">
        <v>0.6</v>
      </c>
      <c r="U126">
        <v>1.7</v>
      </c>
      <c r="V126">
        <v>0.53284671532846717</v>
      </c>
      <c r="W126">
        <v>13.7</v>
      </c>
      <c r="X126">
        <v>0.83870967741935487</v>
      </c>
      <c r="Y126">
        <v>3.1</v>
      </c>
      <c r="Z126">
        <v>1.6</v>
      </c>
      <c r="AA126">
        <v>0.31047828342592138</v>
      </c>
      <c r="AB126">
        <v>-1.0912217321147288</v>
      </c>
      <c r="AC126">
        <v>1.0186430267953798E-2</v>
      </c>
      <c r="AD126">
        <v>-0.41761096908795525</v>
      </c>
      <c r="AE126">
        <v>-0.86264870599422616</v>
      </c>
      <c r="AF126">
        <v>1.5105752844972458</v>
      </c>
      <c r="AG126">
        <v>1.0279989417232009</v>
      </c>
      <c r="AH126">
        <v>0.24219094168954949</v>
      </c>
      <c r="AI126">
        <v>0.34479210351936379</v>
      </c>
    </row>
    <row r="127" spans="1:35" x14ac:dyDescent="0.3">
      <c r="A127">
        <v>9</v>
      </c>
      <c r="B127">
        <v>97</v>
      </c>
      <c r="C127" s="26">
        <v>137.30000000000001</v>
      </c>
      <c r="D127" s="26">
        <v>152</v>
      </c>
      <c r="E127" s="26">
        <v>44</v>
      </c>
      <c r="F127">
        <v>-0.19411468631740228</v>
      </c>
      <c r="G127">
        <v>-0.12821065387015809</v>
      </c>
      <c r="H127">
        <v>-6.5904032447244187E-2</v>
      </c>
      <c r="I127" t="s">
        <v>172</v>
      </c>
      <c r="J127" t="s">
        <v>32</v>
      </c>
      <c r="K127" t="s">
        <v>72</v>
      </c>
      <c r="L127" t="s">
        <v>275</v>
      </c>
      <c r="M127" s="27">
        <v>25.6</v>
      </c>
      <c r="N127" s="28">
        <v>10</v>
      </c>
      <c r="O127">
        <v>28.714999999999996</v>
      </c>
      <c r="P127">
        <v>11.7</v>
      </c>
      <c r="Q127">
        <v>1.9</v>
      </c>
      <c r="R127">
        <v>6.2</v>
      </c>
      <c r="S127">
        <v>2.2999999999999998</v>
      </c>
      <c r="T127">
        <v>1.1000000000000001</v>
      </c>
      <c r="U127">
        <v>0.2</v>
      </c>
      <c r="V127">
        <v>0.4731182795698925</v>
      </c>
      <c r="W127">
        <v>9.3000000000000007</v>
      </c>
      <c r="X127">
        <v>0.76923076923076927</v>
      </c>
      <c r="Y127">
        <v>1.3</v>
      </c>
      <c r="Z127">
        <v>1.7</v>
      </c>
      <c r="AA127">
        <v>-0.64284453130432706</v>
      </c>
      <c r="AB127">
        <v>0.34704332793731701</v>
      </c>
      <c r="AC127">
        <v>8.1720495308725702E-2</v>
      </c>
      <c r="AD127">
        <v>-0.41761096908795525</v>
      </c>
      <c r="AE127">
        <v>0.22699739246247583</v>
      </c>
      <c r="AF127">
        <v>-0.81732214738546061</v>
      </c>
      <c r="AG127">
        <v>-4.2135240860469471E-2</v>
      </c>
      <c r="AH127">
        <v>-0.13678637215259148</v>
      </c>
      <c r="AI127">
        <v>0.24704216025086226</v>
      </c>
    </row>
    <row r="128" spans="1:35" x14ac:dyDescent="0.3">
      <c r="A128">
        <v>2</v>
      </c>
      <c r="B128">
        <v>24</v>
      </c>
      <c r="C128" s="26">
        <v>52.1</v>
      </c>
      <c r="D128" s="26">
        <v>51</v>
      </c>
      <c r="E128" s="26">
        <v>98</v>
      </c>
      <c r="F128">
        <v>0.45695938515331747</v>
      </c>
      <c r="G128">
        <v>0.1728434688830105</v>
      </c>
      <c r="H128">
        <v>0.28411591627030697</v>
      </c>
      <c r="I128" t="s">
        <v>67</v>
      </c>
      <c r="J128" t="s">
        <v>386</v>
      </c>
      <c r="K128" t="s">
        <v>68</v>
      </c>
      <c r="L128" t="s">
        <v>275</v>
      </c>
      <c r="M128" s="27">
        <v>31.2</v>
      </c>
      <c r="N128" s="28">
        <v>10</v>
      </c>
      <c r="O128">
        <v>32.251666666666665</v>
      </c>
      <c r="P128">
        <v>18.600000000000001</v>
      </c>
      <c r="Q128">
        <v>2.2000000000000002</v>
      </c>
      <c r="R128">
        <v>11.4</v>
      </c>
      <c r="S128">
        <v>2.2999999999999998</v>
      </c>
      <c r="T128">
        <v>0.8</v>
      </c>
      <c r="U128">
        <v>0.6</v>
      </c>
      <c r="V128">
        <v>0.43307086614173229</v>
      </c>
      <c r="W128">
        <v>12.7</v>
      </c>
      <c r="X128">
        <v>0.88524590163934425</v>
      </c>
      <c r="Y128">
        <v>6.1</v>
      </c>
      <c r="Z128">
        <v>2.9</v>
      </c>
      <c r="AA128">
        <v>0.47205842151579391</v>
      </c>
      <c r="AB128">
        <v>0.63469633994772645</v>
      </c>
      <c r="AC128">
        <v>1.9416061863687937</v>
      </c>
      <c r="AD128">
        <v>-0.41761096908795525</v>
      </c>
      <c r="AE128">
        <v>-0.42679026661154529</v>
      </c>
      <c r="AF128">
        <v>-0.19654949888340564</v>
      </c>
      <c r="AG128">
        <v>-0.71716731715496973</v>
      </c>
      <c r="AH128">
        <v>1.191305482823815</v>
      </c>
      <c r="AI128">
        <v>-0.92595715897115793</v>
      </c>
    </row>
    <row r="129" spans="1:35" x14ac:dyDescent="0.3">
      <c r="A129">
        <v>9</v>
      </c>
      <c r="B129">
        <v>106</v>
      </c>
      <c r="C129" s="26">
        <v>0</v>
      </c>
      <c r="D129" s="26">
        <v>237</v>
      </c>
      <c r="E129" s="26">
        <v>37</v>
      </c>
      <c r="F129">
        <v>-0.23459209144496901</v>
      </c>
      <c r="G129">
        <v>-0.21324198096231584</v>
      </c>
      <c r="H129">
        <v>-2.1350110482653173E-2</v>
      </c>
      <c r="I129" t="s">
        <v>159</v>
      </c>
      <c r="J129" t="s">
        <v>32</v>
      </c>
      <c r="K129" t="s">
        <v>160</v>
      </c>
      <c r="L129" t="s">
        <v>274</v>
      </c>
      <c r="M129" s="27">
        <v>23.8</v>
      </c>
      <c r="N129" s="28">
        <v>10</v>
      </c>
      <c r="O129">
        <v>26.335000000000001</v>
      </c>
      <c r="P129">
        <v>14</v>
      </c>
      <c r="Q129">
        <v>1.6</v>
      </c>
      <c r="R129">
        <v>3.4</v>
      </c>
      <c r="S129">
        <v>2.2999999999999998</v>
      </c>
      <c r="T129">
        <v>0.9</v>
      </c>
      <c r="U129">
        <v>0.4</v>
      </c>
      <c r="V129">
        <v>0.39830508474576271</v>
      </c>
      <c r="W129">
        <v>11.8</v>
      </c>
      <c r="X129">
        <v>0.88235294117647056</v>
      </c>
      <c r="Y129">
        <v>3.4</v>
      </c>
      <c r="Z129">
        <v>1</v>
      </c>
      <c r="AA129">
        <v>-0.27121021369762005</v>
      </c>
      <c r="AB129">
        <v>5.9390315926908008E-2</v>
      </c>
      <c r="AC129">
        <v>-0.91975641526208018</v>
      </c>
      <c r="AD129">
        <v>-0.41761096908795525</v>
      </c>
      <c r="AE129">
        <v>-0.20886104692020499</v>
      </c>
      <c r="AF129">
        <v>-0.50693582313443308</v>
      </c>
      <c r="AG129">
        <v>-1.2083249516764334</v>
      </c>
      <c r="AH129">
        <v>0.62283951206060262</v>
      </c>
      <c r="AI129">
        <v>0.93129176313037398</v>
      </c>
    </row>
    <row r="130" spans="1:35" x14ac:dyDescent="0.3">
      <c r="A130">
        <v>16</v>
      </c>
      <c r="B130">
        <v>181</v>
      </c>
      <c r="C130" s="26">
        <v>0</v>
      </c>
      <c r="D130" s="26">
        <v>568</v>
      </c>
      <c r="E130" s="26">
        <v>3</v>
      </c>
      <c r="F130">
        <v>-0.54458731054887832</v>
      </c>
      <c r="G130">
        <v>-0.71040779550228317</v>
      </c>
      <c r="H130">
        <v>0.16582048495340485</v>
      </c>
      <c r="I130" t="s">
        <v>231</v>
      </c>
      <c r="J130" t="s">
        <v>32</v>
      </c>
      <c r="K130" t="s">
        <v>60</v>
      </c>
      <c r="L130" t="s">
        <v>274</v>
      </c>
      <c r="M130" s="27">
        <v>20.399999999999999</v>
      </c>
      <c r="N130" s="28">
        <v>10</v>
      </c>
      <c r="O130">
        <v>28.518333333333334</v>
      </c>
      <c r="P130">
        <v>8.8000000000000007</v>
      </c>
      <c r="Q130">
        <v>1.3</v>
      </c>
      <c r="R130">
        <v>2.8</v>
      </c>
      <c r="S130">
        <v>2.2999999999999998</v>
      </c>
      <c r="T130">
        <v>0.7</v>
      </c>
      <c r="U130">
        <v>0.3</v>
      </c>
      <c r="V130">
        <v>0.27358490566037735</v>
      </c>
      <c r="W130">
        <v>10.6</v>
      </c>
      <c r="X130">
        <v>0.89473684210526316</v>
      </c>
      <c r="Y130">
        <v>1.9</v>
      </c>
      <c r="Z130">
        <v>1.7</v>
      </c>
      <c r="AA130">
        <v>-1.1114269317649572</v>
      </c>
      <c r="AB130">
        <v>-0.22826269608350125</v>
      </c>
      <c r="AC130">
        <v>-1.1343586103843957</v>
      </c>
      <c r="AD130">
        <v>-0.41761096908795525</v>
      </c>
      <c r="AE130">
        <v>-0.64471948630288589</v>
      </c>
      <c r="AF130">
        <v>-0.6621289852599469</v>
      </c>
      <c r="AG130">
        <v>-2.8286011459292619</v>
      </c>
      <c r="AH130">
        <v>0.38639650504149331</v>
      </c>
      <c r="AI130">
        <v>0.24704216025086226</v>
      </c>
    </row>
    <row r="131" spans="1:35" x14ac:dyDescent="0.3">
      <c r="A131">
        <v>26</v>
      </c>
      <c r="B131">
        <v>306</v>
      </c>
      <c r="C131" s="26">
        <v>0</v>
      </c>
      <c r="D131" s="26">
        <v>395</v>
      </c>
      <c r="E131" s="26">
        <v>0</v>
      </c>
      <c r="F131">
        <v>-0.97514025308855812</v>
      </c>
      <c r="G131">
        <v>-0.81076567442373426</v>
      </c>
      <c r="H131">
        <v>-0.16437457866482386</v>
      </c>
      <c r="I131" t="s">
        <v>530</v>
      </c>
      <c r="J131" t="s">
        <v>32</v>
      </c>
      <c r="K131" t="s">
        <v>68</v>
      </c>
      <c r="L131" t="s">
        <v>274</v>
      </c>
      <c r="M131" s="27">
        <v>28</v>
      </c>
      <c r="N131" s="28">
        <v>4</v>
      </c>
      <c r="O131">
        <v>14.5375</v>
      </c>
      <c r="P131">
        <v>5</v>
      </c>
      <c r="Q131">
        <v>1.25</v>
      </c>
      <c r="R131">
        <v>1</v>
      </c>
      <c r="S131">
        <v>2.25</v>
      </c>
      <c r="T131">
        <v>0.5</v>
      </c>
      <c r="U131">
        <v>0</v>
      </c>
      <c r="V131">
        <v>0.31818181818181818</v>
      </c>
      <c r="W131">
        <v>5.5</v>
      </c>
      <c r="X131">
        <v>0.5</v>
      </c>
      <c r="Y131">
        <v>0.5</v>
      </c>
      <c r="Z131">
        <v>1.25</v>
      </c>
      <c r="AA131">
        <v>-1.725431456506473</v>
      </c>
      <c r="AB131">
        <v>-0.27620486475190281</v>
      </c>
      <c r="AC131">
        <v>-1.7781651957513422</v>
      </c>
      <c r="AD131">
        <v>-0.44007313204813875</v>
      </c>
      <c r="AE131">
        <v>-1.0805779256855663</v>
      </c>
      <c r="AF131">
        <v>-1.1277084716364882</v>
      </c>
      <c r="AG131">
        <v>-1.1578262031528221</v>
      </c>
      <c r="AH131">
        <v>-0.39782072523999584</v>
      </c>
      <c r="AI131">
        <v>0.68691690495911983</v>
      </c>
    </row>
    <row r="132" spans="1:35" x14ac:dyDescent="0.3">
      <c r="A132">
        <v>6</v>
      </c>
      <c r="B132">
        <v>64</v>
      </c>
      <c r="C132" s="26">
        <v>116.3</v>
      </c>
      <c r="D132" s="26">
        <v>118</v>
      </c>
      <c r="E132" s="26">
        <v>83</v>
      </c>
      <c r="F132">
        <v>1.7920437287139435E-2</v>
      </c>
      <c r="G132">
        <v>0.12266463682825063</v>
      </c>
      <c r="H132">
        <v>-0.10474419954111119</v>
      </c>
      <c r="I132" t="s">
        <v>139</v>
      </c>
      <c r="J132" t="s">
        <v>32</v>
      </c>
      <c r="K132" t="s">
        <v>50</v>
      </c>
      <c r="L132" t="s">
        <v>275</v>
      </c>
      <c r="M132" s="27">
        <v>23.1</v>
      </c>
      <c r="N132" s="28">
        <v>9</v>
      </c>
      <c r="O132">
        <v>32.61296296296296</v>
      </c>
      <c r="P132">
        <v>20.111111111111111</v>
      </c>
      <c r="Q132">
        <v>1.5555555555555556</v>
      </c>
      <c r="R132">
        <v>7.1111111111111107</v>
      </c>
      <c r="S132">
        <v>2.2222222222222223</v>
      </c>
      <c r="T132">
        <v>1.1111111111111112</v>
      </c>
      <c r="U132">
        <v>0.33333333333333331</v>
      </c>
      <c r="V132">
        <v>0.51111111111111107</v>
      </c>
      <c r="W132">
        <v>15</v>
      </c>
      <c r="X132">
        <v>0.78378378378378377</v>
      </c>
      <c r="Y132">
        <v>4.1111111111111107</v>
      </c>
      <c r="Z132">
        <v>1.6666666666666667</v>
      </c>
      <c r="AA132">
        <v>0.71622396351826778</v>
      </c>
      <c r="AB132">
        <v>1.6775054888328804E-2</v>
      </c>
      <c r="AC132">
        <v>0.40759790271668611</v>
      </c>
      <c r="AD132">
        <v>-0.45255211147046293</v>
      </c>
      <c r="AE132">
        <v>0.25121175020595798</v>
      </c>
      <c r="AF132">
        <v>-0.61039793121810904</v>
      </c>
      <c r="AG132">
        <v>0.69891319577058364</v>
      </c>
      <c r="AH132">
        <v>-0.20341556763069268</v>
      </c>
      <c r="AI132">
        <v>0.27962547467369603</v>
      </c>
    </row>
    <row r="133" spans="1:35" x14ac:dyDescent="0.3">
      <c r="A133">
        <v>4</v>
      </c>
      <c r="B133">
        <v>48</v>
      </c>
      <c r="C133" s="26">
        <v>94</v>
      </c>
      <c r="D133" s="26">
        <v>90</v>
      </c>
      <c r="E133" s="26">
        <v>74</v>
      </c>
      <c r="F133">
        <v>0.14377198685822948</v>
      </c>
      <c r="G133">
        <v>0.15383785958894813</v>
      </c>
      <c r="H133">
        <v>-1.0065872730718656E-2</v>
      </c>
      <c r="I133" t="s">
        <v>105</v>
      </c>
      <c r="J133" t="s">
        <v>106</v>
      </c>
      <c r="K133" t="s">
        <v>78</v>
      </c>
      <c r="L133" t="s">
        <v>274</v>
      </c>
      <c r="M133" s="27">
        <v>27.5</v>
      </c>
      <c r="N133" s="28">
        <v>5</v>
      </c>
      <c r="O133">
        <v>32.92</v>
      </c>
      <c r="P133">
        <v>17</v>
      </c>
      <c r="Q133">
        <v>1.2</v>
      </c>
      <c r="R133">
        <v>6.4</v>
      </c>
      <c r="S133">
        <v>2.2000000000000002</v>
      </c>
      <c r="T133">
        <v>1.4</v>
      </c>
      <c r="U133">
        <v>0.8</v>
      </c>
      <c r="V133">
        <v>0.45588235294117646</v>
      </c>
      <c r="W133">
        <v>13.6</v>
      </c>
      <c r="X133">
        <v>0.85</v>
      </c>
      <c r="Y133">
        <v>4</v>
      </c>
      <c r="Z133">
        <v>1.2</v>
      </c>
      <c r="AA133">
        <v>0.21353020057199762</v>
      </c>
      <c r="AB133">
        <v>-0.32414703342030438</v>
      </c>
      <c r="AC133">
        <v>0.15325456034949761</v>
      </c>
      <c r="AD133">
        <v>-0.46253529500832224</v>
      </c>
      <c r="AE133">
        <v>0.88078505153649644</v>
      </c>
      <c r="AF133">
        <v>0.11383682536762199</v>
      </c>
      <c r="AG133">
        <v>-0.35765504830044387</v>
      </c>
      <c r="AH133">
        <v>0.43167959861061933</v>
      </c>
      <c r="AI133">
        <v>0.73579187659337064</v>
      </c>
    </row>
    <row r="134" spans="1:35" x14ac:dyDescent="0.3">
      <c r="A134">
        <v>11</v>
      </c>
      <c r="B134">
        <v>127</v>
      </c>
      <c r="C134" s="26">
        <v>124.6</v>
      </c>
      <c r="D134" s="26">
        <v>122</v>
      </c>
      <c r="E134" s="26">
        <v>68</v>
      </c>
      <c r="F134">
        <v>-0.33356139948453045</v>
      </c>
      <c r="G134">
        <v>-0.25864051915876912</v>
      </c>
      <c r="H134">
        <v>-7.492088032576133E-2</v>
      </c>
      <c r="I134" t="s">
        <v>199</v>
      </c>
      <c r="J134" t="s">
        <v>32</v>
      </c>
      <c r="K134" t="s">
        <v>68</v>
      </c>
      <c r="L134" t="s">
        <v>274</v>
      </c>
      <c r="M134" s="27">
        <v>20.9</v>
      </c>
      <c r="N134" s="28">
        <v>10</v>
      </c>
      <c r="O134">
        <v>30.733333333333338</v>
      </c>
      <c r="P134">
        <v>18.5</v>
      </c>
      <c r="Q134">
        <v>1.4</v>
      </c>
      <c r="R134">
        <v>3.2</v>
      </c>
      <c r="S134">
        <v>2.2000000000000002</v>
      </c>
      <c r="T134">
        <v>0.8</v>
      </c>
      <c r="U134">
        <v>0.1</v>
      </c>
      <c r="V134">
        <v>0.45061728395061729</v>
      </c>
      <c r="W134">
        <v>16.2</v>
      </c>
      <c r="X134">
        <v>0.83333333333333337</v>
      </c>
      <c r="Y134">
        <v>3</v>
      </c>
      <c r="Z134">
        <v>1.4</v>
      </c>
      <c r="AA134">
        <v>0.45590040770680645</v>
      </c>
      <c r="AB134">
        <v>-0.13237835874669829</v>
      </c>
      <c r="AC134">
        <v>-0.99129048030285194</v>
      </c>
      <c r="AD134">
        <v>-0.46253529500832224</v>
      </c>
      <c r="AE134">
        <v>-0.42679026661154529</v>
      </c>
      <c r="AF134">
        <v>-0.97251530951097453</v>
      </c>
      <c r="AG134">
        <v>-0.53312686609357618</v>
      </c>
      <c r="AH134">
        <v>0.19467950608187254</v>
      </c>
      <c r="AI134">
        <v>0.5402919900563673</v>
      </c>
    </row>
    <row r="135" spans="1:35" x14ac:dyDescent="0.3">
      <c r="A135">
        <v>12</v>
      </c>
      <c r="B135">
        <v>134</v>
      </c>
      <c r="C135" s="26">
        <v>128.30000000000001</v>
      </c>
      <c r="D135" s="26">
        <v>140</v>
      </c>
      <c r="E135" s="26">
        <v>65</v>
      </c>
      <c r="F135">
        <v>-0.3727249450464501</v>
      </c>
      <c r="G135">
        <v>-0.37619137441522665</v>
      </c>
      <c r="H135">
        <v>3.4664293687765579E-3</v>
      </c>
      <c r="I135" t="s">
        <v>198</v>
      </c>
      <c r="J135" t="s">
        <v>32</v>
      </c>
      <c r="K135" t="s">
        <v>54</v>
      </c>
      <c r="L135" t="s">
        <v>274</v>
      </c>
      <c r="M135" s="27">
        <v>19.8</v>
      </c>
      <c r="N135" s="28">
        <v>10</v>
      </c>
      <c r="O135">
        <v>28.393333333333334</v>
      </c>
      <c r="P135">
        <v>13.2</v>
      </c>
      <c r="Q135">
        <v>1.7</v>
      </c>
      <c r="R135">
        <v>4.0999999999999996</v>
      </c>
      <c r="S135">
        <v>2.2000000000000002</v>
      </c>
      <c r="T135">
        <v>0.7</v>
      </c>
      <c r="U135">
        <v>0.1</v>
      </c>
      <c r="V135">
        <v>0.43689320388349512</v>
      </c>
      <c r="W135">
        <v>10.3</v>
      </c>
      <c r="X135">
        <v>0.86206896551724133</v>
      </c>
      <c r="Y135">
        <v>2.9</v>
      </c>
      <c r="Z135">
        <v>2.2000000000000002</v>
      </c>
      <c r="AA135">
        <v>-0.40047432416951823</v>
      </c>
      <c r="AB135">
        <v>0.15527465326371095</v>
      </c>
      <c r="AC135">
        <v>-0.66938718761937888</v>
      </c>
      <c r="AD135">
        <v>-0.46253529500832224</v>
      </c>
      <c r="AE135">
        <v>-0.64471948630288589</v>
      </c>
      <c r="AF135">
        <v>-0.97251530951097453</v>
      </c>
      <c r="AG135">
        <v>-0.5349401983202432</v>
      </c>
      <c r="AH135">
        <v>0.38528233402221834</v>
      </c>
      <c r="AI135">
        <v>-0.24170755609164638</v>
      </c>
    </row>
    <row r="136" spans="1:35" x14ac:dyDescent="0.3">
      <c r="A136">
        <v>16</v>
      </c>
      <c r="B136">
        <v>185</v>
      </c>
      <c r="C136" s="26">
        <v>82.3</v>
      </c>
      <c r="D136" s="26">
        <v>68</v>
      </c>
      <c r="E136" s="26">
        <v>79</v>
      </c>
      <c r="F136">
        <v>-0.5533631750290865</v>
      </c>
      <c r="G136">
        <v>-0.51728175467774395</v>
      </c>
      <c r="H136">
        <v>-3.6081420351342541E-2</v>
      </c>
      <c r="I136" t="s">
        <v>244</v>
      </c>
      <c r="J136" t="s">
        <v>32</v>
      </c>
      <c r="K136" t="s">
        <v>100</v>
      </c>
      <c r="L136" t="s">
        <v>275</v>
      </c>
      <c r="M136" s="27">
        <v>21.7</v>
      </c>
      <c r="N136" s="28">
        <v>10</v>
      </c>
      <c r="O136">
        <v>31.195</v>
      </c>
      <c r="P136">
        <v>10.3</v>
      </c>
      <c r="Q136">
        <v>1.5</v>
      </c>
      <c r="R136">
        <v>5.3</v>
      </c>
      <c r="S136">
        <v>2.2000000000000002</v>
      </c>
      <c r="T136">
        <v>0.3</v>
      </c>
      <c r="U136">
        <v>0.7</v>
      </c>
      <c r="V136">
        <v>0.42156862745098039</v>
      </c>
      <c r="W136">
        <v>10.199999999999999</v>
      </c>
      <c r="X136">
        <v>0.33333333333333331</v>
      </c>
      <c r="Y136">
        <v>0.6</v>
      </c>
      <c r="Z136">
        <v>2</v>
      </c>
      <c r="AA136">
        <v>-0.86905672463014838</v>
      </c>
      <c r="AB136">
        <v>-3.6494021409895147E-2</v>
      </c>
      <c r="AC136">
        <v>-0.24018279737474771</v>
      </c>
      <c r="AD136">
        <v>-0.46253529500832224</v>
      </c>
      <c r="AE136">
        <v>-1.5164363650682473</v>
      </c>
      <c r="AF136">
        <v>-4.1356336757891909E-2</v>
      </c>
      <c r="AG136">
        <v>-0.73578589734144728</v>
      </c>
      <c r="AH136">
        <v>-0.70748068495435279</v>
      </c>
      <c r="AI136">
        <v>-4.6207669554642838E-2</v>
      </c>
    </row>
    <row r="137" spans="1:35" x14ac:dyDescent="0.3">
      <c r="A137">
        <v>15</v>
      </c>
      <c r="B137">
        <v>173</v>
      </c>
      <c r="C137" s="26">
        <v>144</v>
      </c>
      <c r="D137" s="26">
        <v>138</v>
      </c>
      <c r="E137" s="26">
        <v>22</v>
      </c>
      <c r="F137">
        <v>-0.52498781473966072</v>
      </c>
      <c r="G137">
        <v>-0.39260569396905165</v>
      </c>
      <c r="H137">
        <v>-0.13238212077060907</v>
      </c>
      <c r="I137" t="s">
        <v>260</v>
      </c>
      <c r="J137" t="s">
        <v>32</v>
      </c>
      <c r="K137" t="s">
        <v>68</v>
      </c>
      <c r="L137" t="s">
        <v>275</v>
      </c>
      <c r="M137" s="27">
        <v>24.6</v>
      </c>
      <c r="N137" s="28">
        <v>10</v>
      </c>
      <c r="O137">
        <v>31.163333333333334</v>
      </c>
      <c r="P137">
        <v>9.1</v>
      </c>
      <c r="Q137">
        <v>1.7</v>
      </c>
      <c r="R137">
        <v>3.5</v>
      </c>
      <c r="S137">
        <v>2.2000000000000002</v>
      </c>
      <c r="T137">
        <v>1</v>
      </c>
      <c r="U137">
        <v>0.2</v>
      </c>
      <c r="V137">
        <v>0.40697674418604651</v>
      </c>
      <c r="W137">
        <v>8.6</v>
      </c>
      <c r="X137">
        <v>0.5</v>
      </c>
      <c r="Y137">
        <v>0.8</v>
      </c>
      <c r="Z137">
        <v>1</v>
      </c>
      <c r="AA137">
        <v>-1.0629528903379957</v>
      </c>
      <c r="AB137">
        <v>0.15527465326371095</v>
      </c>
      <c r="AC137">
        <v>-0.88398938274169425</v>
      </c>
      <c r="AD137">
        <v>-0.46253529500832224</v>
      </c>
      <c r="AE137">
        <v>9.0681727711352921E-3</v>
      </c>
      <c r="AF137">
        <v>-0.81732214738546061</v>
      </c>
      <c r="AG137">
        <v>-0.78982830567421303</v>
      </c>
      <c r="AH137">
        <v>-0.61245781373899899</v>
      </c>
      <c r="AI137">
        <v>0.93129176313037398</v>
      </c>
    </row>
    <row r="138" spans="1:35" x14ac:dyDescent="0.3">
      <c r="A138">
        <v>4</v>
      </c>
      <c r="B138">
        <v>42</v>
      </c>
      <c r="C138" s="26">
        <v>38.6</v>
      </c>
      <c r="D138" s="26">
        <v>40</v>
      </c>
      <c r="E138" s="26">
        <v>100</v>
      </c>
      <c r="F138">
        <v>0.22082128356857395</v>
      </c>
      <c r="G138">
        <v>1.3571455047336901E-2</v>
      </c>
      <c r="H138">
        <v>0.20724982852123705</v>
      </c>
      <c r="I138" t="s">
        <v>82</v>
      </c>
      <c r="J138" t="s">
        <v>32</v>
      </c>
      <c r="K138" t="s">
        <v>50</v>
      </c>
      <c r="L138" t="s">
        <v>275</v>
      </c>
      <c r="M138" s="27">
        <v>21.7</v>
      </c>
      <c r="N138" s="28">
        <v>10</v>
      </c>
      <c r="O138">
        <v>34.068333333333328</v>
      </c>
      <c r="P138">
        <v>19</v>
      </c>
      <c r="Q138">
        <v>2</v>
      </c>
      <c r="R138">
        <v>6.7</v>
      </c>
      <c r="S138">
        <v>2.2000000000000002</v>
      </c>
      <c r="T138">
        <v>1.3</v>
      </c>
      <c r="U138">
        <v>0.7</v>
      </c>
      <c r="V138">
        <v>0.40340909090909088</v>
      </c>
      <c r="W138">
        <v>17.600000000000001</v>
      </c>
      <c r="X138">
        <v>0.82352941176470584</v>
      </c>
      <c r="Y138">
        <v>3.4</v>
      </c>
      <c r="Z138">
        <v>1.7</v>
      </c>
      <c r="AA138">
        <v>0.53669047675174275</v>
      </c>
      <c r="AB138">
        <v>0.4429276652741202</v>
      </c>
      <c r="AC138">
        <v>0.26055565791065532</v>
      </c>
      <c r="AD138">
        <v>-0.46253529500832224</v>
      </c>
      <c r="AE138">
        <v>0.6628558318451564</v>
      </c>
      <c r="AF138">
        <v>-4.1356336757891909E-2</v>
      </c>
      <c r="AG138">
        <v>-1.6706480498048479</v>
      </c>
      <c r="AH138">
        <v>0.14661098496455727</v>
      </c>
      <c r="AI138">
        <v>0.24704216025086226</v>
      </c>
    </row>
    <row r="139" spans="1:35" x14ac:dyDescent="0.3">
      <c r="A139">
        <v>27</v>
      </c>
      <c r="B139">
        <v>320</v>
      </c>
      <c r="C139" s="26">
        <v>0</v>
      </c>
      <c r="D139" s="26">
        <v>415</v>
      </c>
      <c r="E139" s="26">
        <v>0</v>
      </c>
      <c r="F139">
        <v>-1.0248382351998404</v>
      </c>
      <c r="G139">
        <v>-0.73228720314666773</v>
      </c>
      <c r="H139">
        <v>-0.29255103205317268</v>
      </c>
      <c r="I139" t="s">
        <v>548</v>
      </c>
      <c r="J139" t="s">
        <v>167</v>
      </c>
      <c r="K139" t="s">
        <v>66</v>
      </c>
      <c r="L139" t="s">
        <v>274</v>
      </c>
      <c r="M139" s="27">
        <v>28.6</v>
      </c>
      <c r="N139" s="28">
        <v>5</v>
      </c>
      <c r="O139">
        <v>12.819999999999999</v>
      </c>
      <c r="P139">
        <v>4</v>
      </c>
      <c r="Q139">
        <v>0.4</v>
      </c>
      <c r="R139">
        <v>2.6</v>
      </c>
      <c r="S139">
        <v>2.2000000000000002</v>
      </c>
      <c r="T139">
        <v>0</v>
      </c>
      <c r="U139">
        <v>0.4</v>
      </c>
      <c r="V139">
        <v>0.38095238095238093</v>
      </c>
      <c r="W139">
        <v>4.2</v>
      </c>
      <c r="X139">
        <v>1</v>
      </c>
      <c r="Y139">
        <v>0.4</v>
      </c>
      <c r="Z139">
        <v>0.8</v>
      </c>
      <c r="AA139">
        <v>-1.8870115945963457</v>
      </c>
      <c r="AB139">
        <v>-1.0912217321147288</v>
      </c>
      <c r="AC139">
        <v>-1.2058926754251675</v>
      </c>
      <c r="AD139">
        <v>-0.46253529500832224</v>
      </c>
      <c r="AE139">
        <v>-2.1702240241422683</v>
      </c>
      <c r="AF139">
        <v>-0.50693582313443308</v>
      </c>
      <c r="AG139">
        <v>-0.54350883158850494</v>
      </c>
      <c r="AH139">
        <v>0.14995349802238375</v>
      </c>
      <c r="AI139">
        <v>1.1267916496673773</v>
      </c>
    </row>
    <row r="140" spans="1:35" x14ac:dyDescent="0.3">
      <c r="A140">
        <v>26</v>
      </c>
      <c r="B140">
        <v>312</v>
      </c>
      <c r="C140" s="26">
        <v>0</v>
      </c>
      <c r="D140" s="26">
        <v>284</v>
      </c>
      <c r="E140" s="26">
        <v>0</v>
      </c>
      <c r="F140">
        <v>-1.0035997425751355</v>
      </c>
      <c r="G140">
        <v>-0.69312575406895838</v>
      </c>
      <c r="H140">
        <v>-0.31047398850617713</v>
      </c>
      <c r="I140" t="s">
        <v>526</v>
      </c>
      <c r="J140" t="s">
        <v>32</v>
      </c>
      <c r="K140" t="s">
        <v>92</v>
      </c>
      <c r="L140" t="s">
        <v>274</v>
      </c>
      <c r="M140" s="27">
        <v>25.6</v>
      </c>
      <c r="N140" s="28">
        <v>10</v>
      </c>
      <c r="O140">
        <v>16.351666666666667</v>
      </c>
      <c r="P140">
        <v>4.3</v>
      </c>
      <c r="Q140">
        <v>0.7</v>
      </c>
      <c r="R140">
        <v>1.4</v>
      </c>
      <c r="S140">
        <v>2.2000000000000002</v>
      </c>
      <c r="T140">
        <v>0.5</v>
      </c>
      <c r="U140">
        <v>0.1</v>
      </c>
      <c r="V140">
        <v>0.34285714285714286</v>
      </c>
      <c r="W140">
        <v>3.5</v>
      </c>
      <c r="X140">
        <v>0.75</v>
      </c>
      <c r="Y140">
        <v>1.6</v>
      </c>
      <c r="Z140">
        <v>0.5</v>
      </c>
      <c r="AA140">
        <v>-1.8385375531693837</v>
      </c>
      <c r="AB140">
        <v>-0.80356872010431968</v>
      </c>
      <c r="AC140">
        <v>-1.6350970656697985</v>
      </c>
      <c r="AD140">
        <v>-0.46253529500832224</v>
      </c>
      <c r="AE140">
        <v>-1.0805779256855663</v>
      </c>
      <c r="AF140">
        <v>-0.97251530951097453</v>
      </c>
      <c r="AG140">
        <v>-0.63297506806755877</v>
      </c>
      <c r="AH140">
        <v>-0.23236632887758338</v>
      </c>
      <c r="AI140">
        <v>1.4200414794728824</v>
      </c>
    </row>
    <row r="141" spans="1:35" x14ac:dyDescent="0.3">
      <c r="A141">
        <v>14</v>
      </c>
      <c r="B141">
        <v>159</v>
      </c>
      <c r="C141" s="26">
        <v>139.1</v>
      </c>
      <c r="D141" s="26">
        <v>174</v>
      </c>
      <c r="E141" s="26">
        <v>10</v>
      </c>
      <c r="F141">
        <v>-0.46902710470812042</v>
      </c>
      <c r="G141">
        <v>-0.63564048945128815</v>
      </c>
      <c r="H141">
        <v>0.16661338474316773</v>
      </c>
      <c r="I141" t="s">
        <v>285</v>
      </c>
      <c r="J141" t="s">
        <v>32</v>
      </c>
      <c r="K141" t="s">
        <v>52</v>
      </c>
      <c r="L141" t="s">
        <v>275</v>
      </c>
      <c r="M141" s="27">
        <v>20.2</v>
      </c>
      <c r="N141" s="28">
        <v>10</v>
      </c>
      <c r="O141">
        <v>24.421666666666667</v>
      </c>
      <c r="P141">
        <v>7.8</v>
      </c>
      <c r="Q141">
        <v>0.9</v>
      </c>
      <c r="R141">
        <v>3.5</v>
      </c>
      <c r="S141">
        <v>2.2000000000000002</v>
      </c>
      <c r="T141">
        <v>1</v>
      </c>
      <c r="U141">
        <v>0.5</v>
      </c>
      <c r="V141">
        <v>0.2808988764044944</v>
      </c>
      <c r="W141">
        <v>8.9</v>
      </c>
      <c r="X141">
        <v>0.86363636363636365</v>
      </c>
      <c r="Y141">
        <v>2.2000000000000002</v>
      </c>
      <c r="Z141">
        <v>2.1</v>
      </c>
      <c r="AA141">
        <v>-1.2730070698548299</v>
      </c>
      <c r="AB141">
        <v>-0.61180004543071353</v>
      </c>
      <c r="AC141">
        <v>-0.88398938274169425</v>
      </c>
      <c r="AD141">
        <v>-0.46253529500832224</v>
      </c>
      <c r="AE141">
        <v>9.0681727711352921E-3</v>
      </c>
      <c r="AF141">
        <v>-0.35174266100891938</v>
      </c>
      <c r="AG141">
        <v>-2.2936170592816052</v>
      </c>
      <c r="AH141">
        <v>0.29081654831650111</v>
      </c>
      <c r="AI141">
        <v>-0.14395761282314462</v>
      </c>
    </row>
    <row r="142" spans="1:35" x14ac:dyDescent="0.3">
      <c r="A142">
        <v>29</v>
      </c>
      <c r="B142">
        <v>343</v>
      </c>
      <c r="C142" s="26">
        <v>139.4</v>
      </c>
      <c r="D142" s="26">
        <v>205</v>
      </c>
      <c r="E142" s="26">
        <v>10</v>
      </c>
      <c r="F142">
        <v>-1.1237849401221018</v>
      </c>
      <c r="G142">
        <v>-0.97449924993461046</v>
      </c>
      <c r="H142">
        <v>-0.14928569018749138</v>
      </c>
      <c r="I142" t="s">
        <v>568</v>
      </c>
      <c r="J142" t="s">
        <v>32</v>
      </c>
      <c r="K142" t="s">
        <v>111</v>
      </c>
      <c r="L142" t="s">
        <v>274</v>
      </c>
      <c r="M142" s="27">
        <v>22</v>
      </c>
      <c r="N142" s="28">
        <v>6</v>
      </c>
      <c r="O142">
        <v>13.488888888888887</v>
      </c>
      <c r="P142">
        <v>3</v>
      </c>
      <c r="Q142">
        <v>0.33333333333333331</v>
      </c>
      <c r="R142">
        <v>1.1666666666666667</v>
      </c>
      <c r="S142">
        <v>2.1666666666666665</v>
      </c>
      <c r="T142">
        <v>0.5</v>
      </c>
      <c r="U142">
        <v>0.16666666666666666</v>
      </c>
      <c r="V142">
        <v>0.2413793103448276</v>
      </c>
      <c r="W142">
        <v>4.833333333333333</v>
      </c>
      <c r="X142">
        <v>0.5</v>
      </c>
      <c r="Y142">
        <v>0.66666666666666663</v>
      </c>
      <c r="Z142">
        <v>1.3333333333333333</v>
      </c>
      <c r="AA142">
        <v>-2.0485917326862184</v>
      </c>
      <c r="AB142">
        <v>-1.1551446236725977</v>
      </c>
      <c r="AC142">
        <v>-1.7185534748840323</v>
      </c>
      <c r="AD142">
        <v>-0.47751007031511145</v>
      </c>
      <c r="AE142">
        <v>-1.0805779256855663</v>
      </c>
      <c r="AF142">
        <v>-0.86905320142729869</v>
      </c>
      <c r="AG142">
        <v>-1.5094572874588188</v>
      </c>
      <c r="AH142">
        <v>-0.51706355218388633</v>
      </c>
      <c r="AI142">
        <v>0.60545861890203512</v>
      </c>
    </row>
    <row r="143" spans="1:35" x14ac:dyDescent="0.3">
      <c r="A143">
        <v>16</v>
      </c>
      <c r="B143">
        <v>191</v>
      </c>
      <c r="C143" s="26">
        <v>63</v>
      </c>
      <c r="D143" s="26">
        <v>57</v>
      </c>
      <c r="E143" s="26">
        <v>84</v>
      </c>
      <c r="F143">
        <v>-0.59902369615768059</v>
      </c>
      <c r="G143">
        <v>-0.28783260716769277</v>
      </c>
      <c r="H143">
        <v>-0.31119108898998782</v>
      </c>
      <c r="I143" t="s">
        <v>269</v>
      </c>
      <c r="J143" t="s">
        <v>419</v>
      </c>
      <c r="K143" t="s">
        <v>76</v>
      </c>
      <c r="L143" t="s">
        <v>275</v>
      </c>
      <c r="M143" s="27">
        <v>28.3</v>
      </c>
      <c r="N143" s="28">
        <v>9</v>
      </c>
      <c r="O143">
        <v>21.038888888888884</v>
      </c>
      <c r="P143">
        <v>8.3333333333333339</v>
      </c>
      <c r="Q143">
        <v>0.1111111111111111</v>
      </c>
      <c r="R143">
        <v>8.8888888888888893</v>
      </c>
      <c r="S143">
        <v>2.1111111111111112</v>
      </c>
      <c r="T143">
        <v>0.55555555555555558</v>
      </c>
      <c r="U143">
        <v>0.44444444444444442</v>
      </c>
      <c r="V143">
        <v>0.62068965517241381</v>
      </c>
      <c r="W143">
        <v>6.4444444444444446</v>
      </c>
      <c r="X143">
        <v>0.33333333333333331</v>
      </c>
      <c r="Y143">
        <v>0.66666666666666663</v>
      </c>
      <c r="Z143">
        <v>1.5555555555555556</v>
      </c>
      <c r="AA143">
        <v>-1.1868309962068979</v>
      </c>
      <c r="AB143">
        <v>-1.3682209288654932</v>
      </c>
      <c r="AC143">
        <v>1.0434562586346583</v>
      </c>
      <c r="AD143">
        <v>-0.50246802915975974</v>
      </c>
      <c r="AE143">
        <v>-0.95950613696815512</v>
      </c>
      <c r="AF143">
        <v>-0.43796108441198262</v>
      </c>
      <c r="AG143">
        <v>1.2144358858447197</v>
      </c>
      <c r="AH143">
        <v>-0.78163495612613376</v>
      </c>
      <c r="AI143">
        <v>0.38823652274980908</v>
      </c>
    </row>
    <row r="144" spans="1:35" x14ac:dyDescent="0.3">
      <c r="A144">
        <v>24</v>
      </c>
      <c r="B144">
        <v>283</v>
      </c>
      <c r="C144" s="26">
        <v>70.8</v>
      </c>
      <c r="D144" s="26">
        <v>77</v>
      </c>
      <c r="E144" s="26">
        <v>85</v>
      </c>
      <c r="F144">
        <v>-0.91912246188647184</v>
      </c>
      <c r="G144">
        <v>-0.59477376570116502</v>
      </c>
      <c r="H144">
        <v>-0.32434869618530682</v>
      </c>
      <c r="I144" t="s">
        <v>504</v>
      </c>
      <c r="J144" t="s">
        <v>32</v>
      </c>
      <c r="K144" t="s">
        <v>98</v>
      </c>
      <c r="L144" t="s">
        <v>45</v>
      </c>
      <c r="M144" s="27">
        <v>26.3</v>
      </c>
      <c r="N144" s="28">
        <v>9</v>
      </c>
      <c r="O144">
        <v>26.396296296296295</v>
      </c>
      <c r="P144">
        <v>8.3333333333333339</v>
      </c>
      <c r="Q144">
        <v>0</v>
      </c>
      <c r="R144">
        <v>9.2222222222222214</v>
      </c>
      <c r="S144">
        <v>2.1111111111111112</v>
      </c>
      <c r="T144">
        <v>0.44444444444444442</v>
      </c>
      <c r="U144">
        <v>0.88888888888888884</v>
      </c>
      <c r="V144">
        <v>0.51515151515151514</v>
      </c>
      <c r="W144">
        <v>7.333333333333333</v>
      </c>
      <c r="X144">
        <v>0.28000000000000003</v>
      </c>
      <c r="Y144">
        <v>2.7777777777777777</v>
      </c>
      <c r="Z144">
        <v>1.2222222222222223</v>
      </c>
      <c r="AA144">
        <v>-1.1868309962068979</v>
      </c>
      <c r="AB144">
        <v>-1.4747590814619411</v>
      </c>
      <c r="AC144">
        <v>1.1626797003692777</v>
      </c>
      <c r="AD144">
        <v>-0.50246802915975974</v>
      </c>
      <c r="AE144">
        <v>-1.2016497144029779</v>
      </c>
      <c r="AF144">
        <v>0.25178630281252296</v>
      </c>
      <c r="AG144">
        <v>0.36682367491667017</v>
      </c>
      <c r="AH144">
        <v>-3.4826154151555273</v>
      </c>
      <c r="AI144">
        <v>0.71406966697814789</v>
      </c>
    </row>
    <row r="145" spans="1:35" x14ac:dyDescent="0.3">
      <c r="A145">
        <v>20</v>
      </c>
      <c r="B145">
        <v>235</v>
      </c>
      <c r="C145" s="26">
        <v>137.1</v>
      </c>
      <c r="D145" s="26">
        <v>202</v>
      </c>
      <c r="E145" s="26">
        <v>6</v>
      </c>
      <c r="F145">
        <v>-0.75440172045696741</v>
      </c>
      <c r="G145">
        <v>-0.44552826191660155</v>
      </c>
      <c r="H145">
        <v>-0.30887345854036585</v>
      </c>
      <c r="I145" t="s">
        <v>466</v>
      </c>
      <c r="J145" t="s">
        <v>32</v>
      </c>
      <c r="K145" t="s">
        <v>90</v>
      </c>
      <c r="L145" t="s">
        <v>275</v>
      </c>
      <c r="M145" s="27">
        <v>29.7</v>
      </c>
      <c r="N145" s="28">
        <v>10</v>
      </c>
      <c r="O145">
        <v>16.906666666666663</v>
      </c>
      <c r="P145">
        <v>7</v>
      </c>
      <c r="Q145">
        <v>0</v>
      </c>
      <c r="R145">
        <v>6.1</v>
      </c>
      <c r="S145">
        <v>2.1</v>
      </c>
      <c r="T145">
        <v>0.7</v>
      </c>
      <c r="U145">
        <v>0.9</v>
      </c>
      <c r="V145">
        <v>0.59183673469387754</v>
      </c>
      <c r="W145">
        <v>4.9000000000000004</v>
      </c>
      <c r="X145">
        <v>0.52173913043478259</v>
      </c>
      <c r="Y145">
        <v>2.2999999999999998</v>
      </c>
      <c r="Z145">
        <v>1.4</v>
      </c>
      <c r="AA145">
        <v>-1.402271180326728</v>
      </c>
      <c r="AB145">
        <v>-1.4747590814619411</v>
      </c>
      <c r="AC145">
        <v>4.5953462788339589E-2</v>
      </c>
      <c r="AD145">
        <v>-0.50745962092868935</v>
      </c>
      <c r="AE145">
        <v>-0.64471948630288589</v>
      </c>
      <c r="AF145">
        <v>0.26902998749313572</v>
      </c>
      <c r="AG145">
        <v>0.73076569589298979</v>
      </c>
      <c r="AH145">
        <v>-1.5665861244600026</v>
      </c>
      <c r="AI145">
        <v>0.5402919900563673</v>
      </c>
    </row>
    <row r="146" spans="1:35" x14ac:dyDescent="0.3">
      <c r="A146">
        <v>21</v>
      </c>
      <c r="B146">
        <v>241</v>
      </c>
      <c r="C146" s="26">
        <v>0</v>
      </c>
      <c r="D146" s="26">
        <v>727</v>
      </c>
      <c r="E146" s="26">
        <v>0</v>
      </c>
      <c r="F146">
        <v>-0.76786256463225</v>
      </c>
      <c r="G146">
        <v>-0.56260538774007307</v>
      </c>
      <c r="H146">
        <v>-0.20525717689217693</v>
      </c>
      <c r="I146" t="s">
        <v>488</v>
      </c>
      <c r="J146" t="s">
        <v>32</v>
      </c>
      <c r="K146" t="s">
        <v>160</v>
      </c>
      <c r="L146" t="s">
        <v>274</v>
      </c>
      <c r="M146" s="27">
        <v>24.7</v>
      </c>
      <c r="N146" s="28">
        <v>10</v>
      </c>
      <c r="O146">
        <v>18.784999999999997</v>
      </c>
      <c r="P146">
        <v>5.7</v>
      </c>
      <c r="Q146">
        <v>0.9</v>
      </c>
      <c r="R146">
        <v>2.6</v>
      </c>
      <c r="S146">
        <v>2.1</v>
      </c>
      <c r="T146">
        <v>0.5</v>
      </c>
      <c r="U146">
        <v>0.4</v>
      </c>
      <c r="V146">
        <v>0.3728813559322034</v>
      </c>
      <c r="W146">
        <v>5.9</v>
      </c>
      <c r="X146">
        <v>1</v>
      </c>
      <c r="Y146">
        <v>0.4</v>
      </c>
      <c r="Z146">
        <v>0.8</v>
      </c>
      <c r="AA146">
        <v>-1.6123253598435625</v>
      </c>
      <c r="AB146">
        <v>-0.61180004543071353</v>
      </c>
      <c r="AC146">
        <v>-1.2058926754251675</v>
      </c>
      <c r="AD146">
        <v>-0.50745962092868935</v>
      </c>
      <c r="AE146">
        <v>-1.0805779256855663</v>
      </c>
      <c r="AF146">
        <v>-0.50693582313443308</v>
      </c>
      <c r="AG146">
        <v>-0.81520218690228596</v>
      </c>
      <c r="AH146">
        <v>0.14995349802238375</v>
      </c>
      <c r="AI146">
        <v>1.1267916496673773</v>
      </c>
    </row>
    <row r="147" spans="1:35" x14ac:dyDescent="0.3">
      <c r="A147">
        <v>13</v>
      </c>
      <c r="B147">
        <v>153</v>
      </c>
      <c r="C147" s="26">
        <v>135.1</v>
      </c>
      <c r="D147" s="26">
        <v>183</v>
      </c>
      <c r="E147" s="26">
        <v>48</v>
      </c>
      <c r="F147">
        <v>-0.44910545471660457</v>
      </c>
      <c r="G147">
        <v>-0.58008309436449279</v>
      </c>
      <c r="H147">
        <v>0.13097763964788822</v>
      </c>
      <c r="I147" t="s">
        <v>216</v>
      </c>
      <c r="J147" t="s">
        <v>32</v>
      </c>
      <c r="K147" t="s">
        <v>92</v>
      </c>
      <c r="L147" t="s">
        <v>274</v>
      </c>
      <c r="M147" s="27">
        <v>19.8</v>
      </c>
      <c r="N147" s="28">
        <v>10</v>
      </c>
      <c r="O147">
        <v>25.055</v>
      </c>
      <c r="P147">
        <v>12.1</v>
      </c>
      <c r="Q147">
        <v>2</v>
      </c>
      <c r="R147">
        <v>3.5</v>
      </c>
      <c r="S147">
        <v>2.1</v>
      </c>
      <c r="T147">
        <v>0.9</v>
      </c>
      <c r="U147">
        <v>0</v>
      </c>
      <c r="V147">
        <v>0.33333333333333331</v>
      </c>
      <c r="W147">
        <v>12.9</v>
      </c>
      <c r="X147">
        <v>0.75</v>
      </c>
      <c r="Y147">
        <v>2</v>
      </c>
      <c r="Z147">
        <v>1.6</v>
      </c>
      <c r="AA147">
        <v>-0.578212476068378</v>
      </c>
      <c r="AB147">
        <v>0.4429276652741202</v>
      </c>
      <c r="AC147">
        <v>-0.88398938274169425</v>
      </c>
      <c r="AD147">
        <v>-0.50745962092868935</v>
      </c>
      <c r="AE147">
        <v>-0.20886104692020499</v>
      </c>
      <c r="AF147">
        <v>-1.1277084716364882</v>
      </c>
      <c r="AG147">
        <v>-2.421801769783567</v>
      </c>
      <c r="AH147">
        <v>-0.28043484999489765</v>
      </c>
      <c r="AI147">
        <v>0.34479210351936379</v>
      </c>
    </row>
    <row r="148" spans="1:35" x14ac:dyDescent="0.3">
      <c r="A148">
        <v>24</v>
      </c>
      <c r="B148">
        <v>286</v>
      </c>
      <c r="C148" s="26">
        <v>0</v>
      </c>
      <c r="D148" s="26">
        <v>382</v>
      </c>
      <c r="E148" s="26">
        <v>0</v>
      </c>
      <c r="F148">
        <v>-0.92473896936564182</v>
      </c>
      <c r="G148">
        <v>-0.61780198665636299</v>
      </c>
      <c r="H148">
        <v>-0.30693698270927883</v>
      </c>
      <c r="I148" t="s">
        <v>537</v>
      </c>
      <c r="J148" t="s">
        <v>32</v>
      </c>
      <c r="K148" t="s">
        <v>58</v>
      </c>
      <c r="L148" t="s">
        <v>274</v>
      </c>
      <c r="M148" s="27">
        <v>27.5</v>
      </c>
      <c r="N148" s="28">
        <v>10</v>
      </c>
      <c r="O148">
        <v>14.851666666666668</v>
      </c>
      <c r="P148">
        <v>5</v>
      </c>
      <c r="Q148">
        <v>0.6</v>
      </c>
      <c r="R148">
        <v>1.3</v>
      </c>
      <c r="S148">
        <v>2</v>
      </c>
      <c r="T148">
        <v>0.6</v>
      </c>
      <c r="U148">
        <v>0.2</v>
      </c>
      <c r="V148">
        <v>0.51219512195121952</v>
      </c>
      <c r="W148">
        <v>4.0999999999999996</v>
      </c>
      <c r="X148">
        <v>1</v>
      </c>
      <c r="Y148">
        <v>0.2</v>
      </c>
      <c r="Z148">
        <v>1.2</v>
      </c>
      <c r="AA148">
        <v>-1.725431456506473</v>
      </c>
      <c r="AB148">
        <v>-0.89945305744112281</v>
      </c>
      <c r="AC148">
        <v>-1.6708640981901846</v>
      </c>
      <c r="AD148">
        <v>-0.55238394684905656</v>
      </c>
      <c r="AE148">
        <v>-0.86264870599422616</v>
      </c>
      <c r="AF148">
        <v>-0.81732214738546061</v>
      </c>
      <c r="AG148">
        <v>0.17716302905885559</v>
      </c>
      <c r="AH148">
        <v>5.4930626807029787E-2</v>
      </c>
      <c r="AI148">
        <v>0.73579187659337064</v>
      </c>
    </row>
    <row r="149" spans="1:35" x14ac:dyDescent="0.3">
      <c r="A149">
        <v>19</v>
      </c>
      <c r="B149">
        <v>228</v>
      </c>
      <c r="C149" s="26">
        <v>0</v>
      </c>
      <c r="D149" s="26">
        <v>459</v>
      </c>
      <c r="E149" s="26">
        <v>0</v>
      </c>
      <c r="F149">
        <v>-0.74167301516585216</v>
      </c>
      <c r="G149">
        <v>-0.38147081649481857</v>
      </c>
      <c r="H149">
        <v>-0.36020219867103359</v>
      </c>
      <c r="I149" t="s">
        <v>447</v>
      </c>
      <c r="J149" t="s">
        <v>448</v>
      </c>
      <c r="K149" t="s">
        <v>78</v>
      </c>
      <c r="L149" t="s">
        <v>274</v>
      </c>
      <c r="M149" s="27">
        <v>23.9</v>
      </c>
      <c r="N149" s="28">
        <v>3</v>
      </c>
      <c r="O149">
        <v>22.177777777777777</v>
      </c>
      <c r="P149">
        <v>7</v>
      </c>
      <c r="Q149">
        <v>0</v>
      </c>
      <c r="R149">
        <v>1</v>
      </c>
      <c r="S149">
        <v>2</v>
      </c>
      <c r="T149">
        <v>1.6666666666666667</v>
      </c>
      <c r="U149">
        <v>0.33333333333333331</v>
      </c>
      <c r="V149">
        <v>0.5</v>
      </c>
      <c r="W149">
        <v>6</v>
      </c>
      <c r="X149">
        <v>0.6</v>
      </c>
      <c r="Y149">
        <v>1.6666666666666667</v>
      </c>
      <c r="Z149">
        <v>0.33333333333333331</v>
      </c>
      <c r="AA149">
        <v>-1.402271180326728</v>
      </c>
      <c r="AB149">
        <v>-1.4747590814619411</v>
      </c>
      <c r="AC149">
        <v>-1.7781651957513422</v>
      </c>
      <c r="AD149">
        <v>-0.55238394684905656</v>
      </c>
      <c r="AE149">
        <v>1.461929637380071</v>
      </c>
      <c r="AF149">
        <v>-0.61039793121810904</v>
      </c>
      <c r="AG149">
        <v>0.17551570612054579</v>
      </c>
      <c r="AH149">
        <v>-0.83566340793385885</v>
      </c>
      <c r="AI149">
        <v>1.5829580515870521</v>
      </c>
    </row>
    <row r="150" spans="1:35" x14ac:dyDescent="0.3">
      <c r="A150">
        <v>13</v>
      </c>
      <c r="B150">
        <v>145</v>
      </c>
      <c r="C150" s="26">
        <v>0</v>
      </c>
      <c r="D150" s="26">
        <v>253</v>
      </c>
      <c r="E150" s="26">
        <v>23</v>
      </c>
      <c r="F150">
        <v>-0.42319216871320842</v>
      </c>
      <c r="G150">
        <v>-0.19942876883973734</v>
      </c>
      <c r="H150">
        <v>-0.22376339987347107</v>
      </c>
      <c r="I150" t="s">
        <v>210</v>
      </c>
      <c r="J150" t="s">
        <v>32</v>
      </c>
      <c r="K150" t="s">
        <v>60</v>
      </c>
      <c r="L150" t="s">
        <v>274</v>
      </c>
      <c r="M150" s="27">
        <v>25.9</v>
      </c>
      <c r="N150" s="28">
        <v>10</v>
      </c>
      <c r="O150">
        <v>32.311666666666667</v>
      </c>
      <c r="P150">
        <v>10.4</v>
      </c>
      <c r="Q150">
        <v>1.2</v>
      </c>
      <c r="R150">
        <v>5.5</v>
      </c>
      <c r="S150">
        <v>2</v>
      </c>
      <c r="T150">
        <v>1</v>
      </c>
      <c r="U150">
        <v>0</v>
      </c>
      <c r="V150">
        <v>0.48863636363636365</v>
      </c>
      <c r="W150">
        <v>8.8000000000000007</v>
      </c>
      <c r="X150">
        <v>0.8571428571428571</v>
      </c>
      <c r="Y150">
        <v>0.7</v>
      </c>
      <c r="Z150">
        <v>0.9</v>
      </c>
      <c r="AA150">
        <v>-0.8528987108211612</v>
      </c>
      <c r="AB150">
        <v>-0.32414703342030438</v>
      </c>
      <c r="AC150">
        <v>-0.16864873233397581</v>
      </c>
      <c r="AD150">
        <v>-0.55238394684905656</v>
      </c>
      <c r="AE150">
        <v>9.0681727711352921E-3</v>
      </c>
      <c r="AF150">
        <v>-1.1277084716364882</v>
      </c>
      <c r="AG150">
        <v>0.13844455503594724</v>
      </c>
      <c r="AH150">
        <v>5.4373541297392192E-2</v>
      </c>
      <c r="AI150">
        <v>1.0290417063988755</v>
      </c>
    </row>
    <row r="151" spans="1:35" x14ac:dyDescent="0.3">
      <c r="A151">
        <v>10</v>
      </c>
      <c r="B151">
        <v>119</v>
      </c>
      <c r="C151" s="26">
        <v>124.5</v>
      </c>
      <c r="D151" s="26">
        <v>114</v>
      </c>
      <c r="E151" s="26">
        <v>65</v>
      </c>
      <c r="F151">
        <v>-0.29836130782674858</v>
      </c>
      <c r="G151">
        <v>-0.1924255426439534</v>
      </c>
      <c r="H151">
        <v>-0.10593576518279518</v>
      </c>
      <c r="I151" t="s">
        <v>184</v>
      </c>
      <c r="J151" t="s">
        <v>32</v>
      </c>
      <c r="K151" t="s">
        <v>48</v>
      </c>
      <c r="L151" t="s">
        <v>274</v>
      </c>
      <c r="M151" s="27">
        <v>28.2</v>
      </c>
      <c r="N151" s="28">
        <v>10</v>
      </c>
      <c r="O151">
        <v>31.883333333333336</v>
      </c>
      <c r="P151">
        <v>13.8</v>
      </c>
      <c r="Q151">
        <v>2.4</v>
      </c>
      <c r="R151">
        <v>3.9</v>
      </c>
      <c r="S151">
        <v>2</v>
      </c>
      <c r="T151">
        <v>0.9</v>
      </c>
      <c r="U151">
        <v>0.1</v>
      </c>
      <c r="V151">
        <v>0.47706422018348627</v>
      </c>
      <c r="W151">
        <v>10.9</v>
      </c>
      <c r="X151">
        <v>0.76923076923076927</v>
      </c>
      <c r="Y151">
        <v>1.3</v>
      </c>
      <c r="Z151">
        <v>1.6</v>
      </c>
      <c r="AA151">
        <v>-0.30352624131559447</v>
      </c>
      <c r="AB151">
        <v>0.82646501462133237</v>
      </c>
      <c r="AC151">
        <v>-0.74092125266015063</v>
      </c>
      <c r="AD151">
        <v>-0.55238394684905656</v>
      </c>
      <c r="AE151">
        <v>-0.20886104692020499</v>
      </c>
      <c r="AF151">
        <v>-0.97251530951097453</v>
      </c>
      <c r="AG151">
        <v>1.190716747229624E-2</v>
      </c>
      <c r="AH151">
        <v>-0.13678637215259148</v>
      </c>
      <c r="AI151">
        <v>0.34479210351936379</v>
      </c>
    </row>
    <row r="152" spans="1:35" x14ac:dyDescent="0.3">
      <c r="A152">
        <v>16</v>
      </c>
      <c r="B152">
        <v>192</v>
      </c>
      <c r="C152" s="26">
        <v>131.1</v>
      </c>
      <c r="D152" s="26">
        <v>136</v>
      </c>
      <c r="E152" s="26">
        <v>18</v>
      </c>
      <c r="F152">
        <v>-0.60081996091807099</v>
      </c>
      <c r="G152">
        <v>-0.47606464417438865</v>
      </c>
      <c r="H152">
        <v>-0.12475531674368234</v>
      </c>
      <c r="I152" t="s">
        <v>267</v>
      </c>
      <c r="J152" t="s">
        <v>268</v>
      </c>
      <c r="K152" t="s">
        <v>37</v>
      </c>
      <c r="L152" t="s">
        <v>275</v>
      </c>
      <c r="M152" s="27">
        <v>22</v>
      </c>
      <c r="N152" s="28">
        <v>3</v>
      </c>
      <c r="O152">
        <v>28.8</v>
      </c>
      <c r="P152">
        <v>9</v>
      </c>
      <c r="Q152">
        <v>1</v>
      </c>
      <c r="R152">
        <v>4</v>
      </c>
      <c r="S152">
        <v>2</v>
      </c>
      <c r="T152">
        <v>0</v>
      </c>
      <c r="U152">
        <v>0.66666666666666663</v>
      </c>
      <c r="V152">
        <v>0.47368421052631576</v>
      </c>
      <c r="W152">
        <v>6.333333333333333</v>
      </c>
      <c r="X152">
        <v>1</v>
      </c>
      <c r="Y152">
        <v>2</v>
      </c>
      <c r="Z152">
        <v>2</v>
      </c>
      <c r="AA152">
        <v>-1.0791109041469829</v>
      </c>
      <c r="AB152">
        <v>-0.51591570809391052</v>
      </c>
      <c r="AC152">
        <v>-0.70515422013976459</v>
      </c>
      <c r="AD152">
        <v>-0.55238394684905656</v>
      </c>
      <c r="AE152">
        <v>-2.1702240241422683</v>
      </c>
      <c r="AF152">
        <v>-9.3087390799729816E-2</v>
      </c>
      <c r="AG152">
        <v>-3.2634401588357557E-2</v>
      </c>
      <c r="AH152">
        <v>0.9101364677452155</v>
      </c>
      <c r="AI152">
        <v>-4.6207669554642838E-2</v>
      </c>
    </row>
    <row r="153" spans="1:35" x14ac:dyDescent="0.3">
      <c r="A153">
        <v>14</v>
      </c>
      <c r="B153">
        <v>157</v>
      </c>
      <c r="C153" s="26">
        <v>151.69999999999999</v>
      </c>
      <c r="D153" s="26">
        <v>173</v>
      </c>
      <c r="E153" s="26">
        <v>11</v>
      </c>
      <c r="F153">
        <v>-0.45849497501384789</v>
      </c>
      <c r="G153">
        <v>-0.27605496461091283</v>
      </c>
      <c r="H153">
        <v>-0.18244001040293506</v>
      </c>
      <c r="I153" t="s">
        <v>204</v>
      </c>
      <c r="J153" t="s">
        <v>32</v>
      </c>
      <c r="K153" t="s">
        <v>66</v>
      </c>
      <c r="L153" t="s">
        <v>275</v>
      </c>
      <c r="M153" s="27">
        <v>20.3</v>
      </c>
      <c r="N153" s="28">
        <v>8</v>
      </c>
      <c r="O153">
        <v>22.893750000000001</v>
      </c>
      <c r="P153">
        <v>7.75</v>
      </c>
      <c r="Q153">
        <v>0.625</v>
      </c>
      <c r="R153">
        <v>5.25</v>
      </c>
      <c r="S153">
        <v>2</v>
      </c>
      <c r="T153">
        <v>1.25</v>
      </c>
      <c r="U153">
        <v>0.125</v>
      </c>
      <c r="V153">
        <v>0.45454545454545453</v>
      </c>
      <c r="W153">
        <v>6.875</v>
      </c>
      <c r="X153">
        <v>0.875</v>
      </c>
      <c r="Y153">
        <v>1</v>
      </c>
      <c r="Z153">
        <v>1</v>
      </c>
      <c r="AA153">
        <v>-1.2810860767593235</v>
      </c>
      <c r="AB153">
        <v>-0.875481973106922</v>
      </c>
      <c r="AC153">
        <v>-0.25806631363494059</v>
      </c>
      <c r="AD153">
        <v>-0.55238394684905656</v>
      </c>
      <c r="AE153">
        <v>0.55389122199948615</v>
      </c>
      <c r="AF153">
        <v>-0.93371701897959603</v>
      </c>
      <c r="AG153">
        <v>-0.20632161953165395</v>
      </c>
      <c r="AH153">
        <v>0.13737928223341739</v>
      </c>
      <c r="AI153">
        <v>0.93129176313037398</v>
      </c>
    </row>
    <row r="154" spans="1:35" x14ac:dyDescent="0.3">
      <c r="A154">
        <v>14</v>
      </c>
      <c r="B154">
        <v>166</v>
      </c>
      <c r="C154" s="26">
        <v>0</v>
      </c>
      <c r="D154" s="26">
        <v>330</v>
      </c>
      <c r="E154" s="26">
        <v>21</v>
      </c>
      <c r="F154">
        <v>-0.4979436337181703</v>
      </c>
      <c r="G154">
        <v>-0.27243718045081622</v>
      </c>
      <c r="H154">
        <v>-0.22550645326735408</v>
      </c>
      <c r="I154" t="s">
        <v>242</v>
      </c>
      <c r="J154" t="s">
        <v>32</v>
      </c>
      <c r="K154" t="s">
        <v>76</v>
      </c>
      <c r="L154" t="s">
        <v>274</v>
      </c>
      <c r="M154" s="27">
        <v>25</v>
      </c>
      <c r="N154" s="28">
        <v>10</v>
      </c>
      <c r="O154">
        <v>23.93</v>
      </c>
      <c r="P154">
        <v>6.7</v>
      </c>
      <c r="Q154">
        <v>1.3</v>
      </c>
      <c r="R154">
        <v>5.5</v>
      </c>
      <c r="S154">
        <v>2</v>
      </c>
      <c r="T154">
        <v>1</v>
      </c>
      <c r="U154">
        <v>0.6</v>
      </c>
      <c r="V154">
        <v>0.44067796610169491</v>
      </c>
      <c r="W154">
        <v>5.9</v>
      </c>
      <c r="X154">
        <v>0.2857142857142857</v>
      </c>
      <c r="Y154">
        <v>0.7</v>
      </c>
      <c r="Z154">
        <v>0.6</v>
      </c>
      <c r="AA154">
        <v>-1.4507452217536898</v>
      </c>
      <c r="AB154">
        <v>-0.22826269608350125</v>
      </c>
      <c r="AC154">
        <v>-0.16864873233397581</v>
      </c>
      <c r="AD154">
        <v>-0.55238394684905656</v>
      </c>
      <c r="AE154">
        <v>9.0681727711352921E-3</v>
      </c>
      <c r="AF154">
        <v>-0.19654949888340564</v>
      </c>
      <c r="AG154">
        <v>-0.28862072423453466</v>
      </c>
      <c r="AH154">
        <v>-0.89808351289469857</v>
      </c>
      <c r="AI154">
        <v>1.3222915362043808</v>
      </c>
    </row>
    <row r="155" spans="1:35" x14ac:dyDescent="0.3">
      <c r="A155">
        <v>12</v>
      </c>
      <c r="B155">
        <v>135</v>
      </c>
      <c r="C155" s="26">
        <v>104.7</v>
      </c>
      <c r="D155" s="26">
        <v>99</v>
      </c>
      <c r="E155" s="26">
        <v>60</v>
      </c>
      <c r="F155">
        <v>-0.3757666162054823</v>
      </c>
      <c r="G155">
        <v>-0.23101839839236366</v>
      </c>
      <c r="H155">
        <v>-0.14474821781311864</v>
      </c>
      <c r="I155" t="s">
        <v>195</v>
      </c>
      <c r="J155" t="s">
        <v>32</v>
      </c>
      <c r="K155" t="s">
        <v>90</v>
      </c>
      <c r="L155" t="s">
        <v>274</v>
      </c>
      <c r="M155" s="27">
        <v>25.2</v>
      </c>
      <c r="N155" s="28">
        <v>10</v>
      </c>
      <c r="O155">
        <v>30.926666666666669</v>
      </c>
      <c r="P155">
        <v>10.7</v>
      </c>
      <c r="Q155">
        <v>1.5</v>
      </c>
      <c r="R155">
        <v>3.6</v>
      </c>
      <c r="S155">
        <v>2</v>
      </c>
      <c r="T155">
        <v>1.2</v>
      </c>
      <c r="U155">
        <v>0.4</v>
      </c>
      <c r="V155">
        <v>0.42574257425742573</v>
      </c>
      <c r="W155">
        <v>10.1</v>
      </c>
      <c r="X155">
        <v>0.66666666666666663</v>
      </c>
      <c r="Y155">
        <v>0.9</v>
      </c>
      <c r="Z155">
        <v>0.7</v>
      </c>
      <c r="AA155">
        <v>-0.80442466939419965</v>
      </c>
      <c r="AB155">
        <v>-3.6494021409895147E-2</v>
      </c>
      <c r="AC155">
        <v>-0.84822235022130832</v>
      </c>
      <c r="AD155">
        <v>-0.55238394684905656</v>
      </c>
      <c r="AE155">
        <v>0.4449266121538159</v>
      </c>
      <c r="AF155">
        <v>-0.50693582313443308</v>
      </c>
      <c r="AG155">
        <v>-0.67334086502877633</v>
      </c>
      <c r="AH155">
        <v>-0.3268321145832993</v>
      </c>
      <c r="AI155">
        <v>1.2245415929358792</v>
      </c>
    </row>
    <row r="156" spans="1:35" x14ac:dyDescent="0.3">
      <c r="A156">
        <v>27</v>
      </c>
      <c r="B156">
        <v>323</v>
      </c>
      <c r="C156" s="26">
        <v>152.30000000000001</v>
      </c>
      <c r="D156" s="26">
        <v>195</v>
      </c>
      <c r="E156" s="26">
        <v>1</v>
      </c>
      <c r="F156">
        <v>-1.0402030559333275</v>
      </c>
      <c r="G156">
        <v>-0.75528175996235902</v>
      </c>
      <c r="H156">
        <v>-0.28492129597096849</v>
      </c>
      <c r="I156" t="s">
        <v>515</v>
      </c>
      <c r="J156" t="s">
        <v>32</v>
      </c>
      <c r="K156" t="s">
        <v>72</v>
      </c>
      <c r="L156" t="s">
        <v>274</v>
      </c>
      <c r="M156" s="27">
        <v>27.5</v>
      </c>
      <c r="N156" s="28">
        <v>10</v>
      </c>
      <c r="O156">
        <v>19.001666666666669</v>
      </c>
      <c r="P156">
        <v>6.9</v>
      </c>
      <c r="Q156">
        <v>1.1000000000000001</v>
      </c>
      <c r="R156">
        <v>1.2</v>
      </c>
      <c r="S156">
        <v>2</v>
      </c>
      <c r="T156">
        <v>0</v>
      </c>
      <c r="U156">
        <v>0.1</v>
      </c>
      <c r="V156">
        <v>0.4098360655737705</v>
      </c>
      <c r="W156">
        <v>6.1</v>
      </c>
      <c r="X156">
        <v>0.8</v>
      </c>
      <c r="Y156">
        <v>1</v>
      </c>
      <c r="Z156">
        <v>0.9</v>
      </c>
      <c r="AA156">
        <v>-1.4184291941357152</v>
      </c>
      <c r="AB156">
        <v>-0.42003137075710734</v>
      </c>
      <c r="AC156">
        <v>-1.7066311307105704</v>
      </c>
      <c r="AD156">
        <v>-0.55238394684905656</v>
      </c>
      <c r="AE156">
        <v>-2.1702240241422683</v>
      </c>
      <c r="AF156">
        <v>-0.97251530951097453</v>
      </c>
      <c r="AG156">
        <v>-0.54515615452681443</v>
      </c>
      <c r="AH156">
        <v>-4.120641542759948E-2</v>
      </c>
      <c r="AI156">
        <v>1.0290417063988755</v>
      </c>
    </row>
    <row r="157" spans="1:35" x14ac:dyDescent="0.3">
      <c r="A157">
        <v>25</v>
      </c>
      <c r="B157">
        <v>291</v>
      </c>
      <c r="C157" s="26">
        <v>0</v>
      </c>
      <c r="D157" s="26">
        <v>457</v>
      </c>
      <c r="E157" s="26">
        <v>0</v>
      </c>
      <c r="F157">
        <v>-0.93054159750672127</v>
      </c>
      <c r="G157">
        <v>-0.71637087346730977</v>
      </c>
      <c r="H157">
        <v>-0.21417072403941151</v>
      </c>
      <c r="I157" t="s">
        <v>509</v>
      </c>
      <c r="J157" t="s">
        <v>32</v>
      </c>
      <c r="K157" t="s">
        <v>48</v>
      </c>
      <c r="L157" t="s">
        <v>274</v>
      </c>
      <c r="M157" s="27">
        <v>24</v>
      </c>
      <c r="N157" s="28">
        <v>3</v>
      </c>
      <c r="O157">
        <v>9.3166666666666682</v>
      </c>
      <c r="P157">
        <v>4.666666666666667</v>
      </c>
      <c r="Q157">
        <v>0.66666666666666663</v>
      </c>
      <c r="R157">
        <v>1</v>
      </c>
      <c r="S157">
        <v>2</v>
      </c>
      <c r="T157">
        <v>0.66666666666666663</v>
      </c>
      <c r="U157">
        <v>0</v>
      </c>
      <c r="V157">
        <v>0.38461538461538464</v>
      </c>
      <c r="W157">
        <v>4.333333333333333</v>
      </c>
      <c r="X157">
        <v>1</v>
      </c>
      <c r="Y157">
        <v>0.66666666666666663</v>
      </c>
      <c r="Z157">
        <v>1.3333333333333333</v>
      </c>
      <c r="AA157">
        <v>-1.7792915025364304</v>
      </c>
      <c r="AB157">
        <v>-0.83553016588325402</v>
      </c>
      <c r="AC157">
        <v>-1.7781651957513422</v>
      </c>
      <c r="AD157">
        <v>-0.55238394684905656</v>
      </c>
      <c r="AE157">
        <v>-0.71736255953333261</v>
      </c>
      <c r="AF157">
        <v>-1.1277084716364882</v>
      </c>
      <c r="AG157">
        <v>-0.5390052975607742</v>
      </c>
      <c r="AH157">
        <v>0.27665065964285573</v>
      </c>
      <c r="AI157">
        <v>0.60545861890203512</v>
      </c>
    </row>
    <row r="158" spans="1:35" x14ac:dyDescent="0.3">
      <c r="A158">
        <v>29</v>
      </c>
      <c r="B158">
        <v>346</v>
      </c>
      <c r="C158" s="26">
        <v>0</v>
      </c>
      <c r="D158" s="26">
        <v>657</v>
      </c>
      <c r="E158" s="26">
        <v>0</v>
      </c>
      <c r="F158">
        <v>-1.13456798813521</v>
      </c>
      <c r="G158">
        <v>-0.89589583711102305</v>
      </c>
      <c r="H158">
        <v>-0.23867215102418693</v>
      </c>
      <c r="I158" t="s">
        <v>574</v>
      </c>
      <c r="J158" t="s">
        <v>241</v>
      </c>
      <c r="K158" t="s">
        <v>44</v>
      </c>
      <c r="L158" t="s">
        <v>274</v>
      </c>
      <c r="M158" s="27">
        <v>23.6</v>
      </c>
      <c r="N158" s="28">
        <v>4</v>
      </c>
      <c r="O158">
        <v>14.308333333333334</v>
      </c>
      <c r="P158">
        <v>2.75</v>
      </c>
      <c r="Q158">
        <v>0.25</v>
      </c>
      <c r="R158">
        <v>1.75</v>
      </c>
      <c r="S158">
        <v>2</v>
      </c>
      <c r="T158">
        <v>0.25</v>
      </c>
      <c r="U158">
        <v>0</v>
      </c>
      <c r="V158">
        <v>0.26666666666666666</v>
      </c>
      <c r="W158">
        <v>3.75</v>
      </c>
      <c r="X158">
        <v>1</v>
      </c>
      <c r="Y158">
        <v>0.5</v>
      </c>
      <c r="Z158">
        <v>1</v>
      </c>
      <c r="AA158">
        <v>-2.0889867672086861</v>
      </c>
      <c r="AB158">
        <v>-1.2350482381199335</v>
      </c>
      <c r="AC158">
        <v>-1.5099124518484479</v>
      </c>
      <c r="AD158">
        <v>-0.55238394684905656</v>
      </c>
      <c r="AE158">
        <v>-1.6254009749139173</v>
      </c>
      <c r="AF158">
        <v>-1.1277084716364882</v>
      </c>
      <c r="AG158">
        <v>-1.0523783801831121</v>
      </c>
      <c r="AH158">
        <v>0.19746493363006073</v>
      </c>
      <c r="AI158">
        <v>0.93129176313037398</v>
      </c>
    </row>
    <row r="159" spans="1:35" x14ac:dyDescent="0.3">
      <c r="A159">
        <v>31</v>
      </c>
      <c r="B159">
        <v>362</v>
      </c>
      <c r="C159" s="26">
        <v>0</v>
      </c>
      <c r="D159" s="26">
        <v>498</v>
      </c>
      <c r="E159" s="26">
        <v>0</v>
      </c>
      <c r="F159">
        <v>-1.2228977142694124</v>
      </c>
      <c r="G159">
        <v>-0.93138999850953019</v>
      </c>
      <c r="H159">
        <v>-0.29150771575988221</v>
      </c>
      <c r="I159" t="s">
        <v>591</v>
      </c>
      <c r="J159" t="s">
        <v>32</v>
      </c>
      <c r="K159" t="s">
        <v>78</v>
      </c>
      <c r="L159" t="s">
        <v>274</v>
      </c>
      <c r="M159" s="27">
        <v>26.3</v>
      </c>
      <c r="N159" s="28">
        <v>2</v>
      </c>
      <c r="O159">
        <v>8.4833333333333325</v>
      </c>
      <c r="P159">
        <v>1</v>
      </c>
      <c r="Q159">
        <v>0</v>
      </c>
      <c r="R159">
        <v>1.5</v>
      </c>
      <c r="S159">
        <v>2</v>
      </c>
      <c r="T159">
        <v>0</v>
      </c>
      <c r="U159">
        <v>0.5</v>
      </c>
      <c r="V159">
        <v>0.16666666666666666</v>
      </c>
      <c r="W159">
        <v>3</v>
      </c>
      <c r="X159">
        <v>0</v>
      </c>
      <c r="Y159">
        <v>0</v>
      </c>
      <c r="Z159">
        <v>0.5</v>
      </c>
      <c r="AA159">
        <v>-2.3717520088659634</v>
      </c>
      <c r="AB159">
        <v>-1.4747590814619411</v>
      </c>
      <c r="AC159">
        <v>-1.5993300331494127</v>
      </c>
      <c r="AD159">
        <v>-0.55238394684905656</v>
      </c>
      <c r="AE159">
        <v>-2.1702240241422683</v>
      </c>
      <c r="AF159">
        <v>-0.35174266100891938</v>
      </c>
      <c r="AG159">
        <v>-1.2422674661727686</v>
      </c>
      <c r="AH159">
        <v>-4.0092244408324193E-2</v>
      </c>
      <c r="AI159">
        <v>1.4200414794728824</v>
      </c>
    </row>
    <row r="160" spans="1:35" x14ac:dyDescent="0.3">
      <c r="A160">
        <v>10</v>
      </c>
      <c r="B160">
        <v>109</v>
      </c>
      <c r="C160" s="26">
        <v>145.4</v>
      </c>
      <c r="D160" s="26">
        <v>154</v>
      </c>
      <c r="E160" s="26">
        <v>24</v>
      </c>
      <c r="F160">
        <v>-0.24664218691236822</v>
      </c>
      <c r="G160">
        <v>-3.930570613799024E-2</v>
      </c>
      <c r="H160">
        <v>-0.207336480774378</v>
      </c>
      <c r="I160" t="s">
        <v>220</v>
      </c>
      <c r="J160" t="s">
        <v>32</v>
      </c>
      <c r="K160" t="s">
        <v>98</v>
      </c>
      <c r="L160" t="s">
        <v>275</v>
      </c>
      <c r="M160" s="27">
        <v>25.6</v>
      </c>
      <c r="N160" s="28">
        <v>10</v>
      </c>
      <c r="O160">
        <v>19.949999999999996</v>
      </c>
      <c r="P160">
        <v>8</v>
      </c>
      <c r="Q160">
        <v>0</v>
      </c>
      <c r="R160">
        <v>4.7</v>
      </c>
      <c r="S160">
        <v>1.9</v>
      </c>
      <c r="T160">
        <v>1.1000000000000001</v>
      </c>
      <c r="U160">
        <v>1.8</v>
      </c>
      <c r="V160">
        <v>0.65306122448979587</v>
      </c>
      <c r="W160">
        <v>4.9000000000000004</v>
      </c>
      <c r="X160">
        <v>0.84210526315789469</v>
      </c>
      <c r="Y160">
        <v>1.9</v>
      </c>
      <c r="Z160">
        <v>1.7</v>
      </c>
      <c r="AA160">
        <v>-1.2406910422368553</v>
      </c>
      <c r="AB160">
        <v>-1.4747590814619411</v>
      </c>
      <c r="AC160">
        <v>-0.45478499249706311</v>
      </c>
      <c r="AD160">
        <v>-0.59730827276942366</v>
      </c>
      <c r="AE160">
        <v>0.22699739246247583</v>
      </c>
      <c r="AF160">
        <v>1.6657684466227596</v>
      </c>
      <c r="AG160">
        <v>1.1257017928938031</v>
      </c>
      <c r="AH160">
        <v>0.14828224149347097</v>
      </c>
      <c r="AI160">
        <v>0.24704216025086226</v>
      </c>
    </row>
    <row r="161" spans="1:35" x14ac:dyDescent="0.3">
      <c r="A161">
        <v>11</v>
      </c>
      <c r="B161">
        <v>126</v>
      </c>
      <c r="C161" s="26">
        <v>68.5</v>
      </c>
      <c r="D161" s="26">
        <v>66</v>
      </c>
      <c r="E161" s="26">
        <v>90</v>
      </c>
      <c r="F161">
        <v>-0.33163308055650059</v>
      </c>
      <c r="G161">
        <v>-0.19042609076012687</v>
      </c>
      <c r="H161">
        <v>-0.14120698979637372</v>
      </c>
      <c r="I161" t="s">
        <v>185</v>
      </c>
      <c r="J161" t="s">
        <v>32</v>
      </c>
      <c r="K161" t="s">
        <v>160</v>
      </c>
      <c r="L161" t="s">
        <v>45</v>
      </c>
      <c r="M161" s="27">
        <v>27.5</v>
      </c>
      <c r="N161" s="28">
        <v>10</v>
      </c>
      <c r="O161">
        <v>24.564999999999998</v>
      </c>
      <c r="P161">
        <v>13.4</v>
      </c>
      <c r="Q161">
        <v>0.5</v>
      </c>
      <c r="R161">
        <v>9.6999999999999993</v>
      </c>
      <c r="S161">
        <v>1.9</v>
      </c>
      <c r="T161">
        <v>0</v>
      </c>
      <c r="U161">
        <v>0.6</v>
      </c>
      <c r="V161">
        <v>0.55339805825242716</v>
      </c>
      <c r="W161">
        <v>10.3</v>
      </c>
      <c r="X161">
        <v>1</v>
      </c>
      <c r="Y161">
        <v>1.5</v>
      </c>
      <c r="Z161">
        <v>2.4</v>
      </c>
      <c r="AA161">
        <v>-0.36815829655154353</v>
      </c>
      <c r="AB161">
        <v>-0.99533739477792582</v>
      </c>
      <c r="AC161">
        <v>1.3335666335222327</v>
      </c>
      <c r="AD161">
        <v>-0.59730827276942366</v>
      </c>
      <c r="AE161">
        <v>-2.1702240241422683</v>
      </c>
      <c r="AF161">
        <v>-0.19654949888340564</v>
      </c>
      <c r="AG161">
        <v>1.0448041896830114</v>
      </c>
      <c r="AH161">
        <v>0.67257928970683056</v>
      </c>
      <c r="AI161">
        <v>-0.43720744262864947</v>
      </c>
    </row>
    <row r="162" spans="1:35" x14ac:dyDescent="0.3">
      <c r="A162">
        <v>15</v>
      </c>
      <c r="B162">
        <v>180</v>
      </c>
      <c r="C162" s="26">
        <v>131.5</v>
      </c>
      <c r="D162" s="26">
        <v>134</v>
      </c>
      <c r="E162" s="26">
        <v>65</v>
      </c>
      <c r="F162">
        <v>-0.5397894770602758</v>
      </c>
      <c r="G162">
        <v>-0.27282559107216575</v>
      </c>
      <c r="H162">
        <v>-0.26696388598811005</v>
      </c>
      <c r="I162" t="s">
        <v>245</v>
      </c>
      <c r="J162" t="s">
        <v>32</v>
      </c>
      <c r="K162" t="s">
        <v>66</v>
      </c>
      <c r="L162" t="s">
        <v>275</v>
      </c>
      <c r="M162" s="27">
        <v>21.8</v>
      </c>
      <c r="N162" s="28">
        <v>10</v>
      </c>
      <c r="O162">
        <v>28.041666666666664</v>
      </c>
      <c r="P162">
        <v>13</v>
      </c>
      <c r="Q162">
        <v>0.4</v>
      </c>
      <c r="R162">
        <v>5.0999999999999996</v>
      </c>
      <c r="S162">
        <v>1.9</v>
      </c>
      <c r="T162">
        <v>0.8</v>
      </c>
      <c r="U162">
        <v>0.1</v>
      </c>
      <c r="V162">
        <v>0.50877192982456143</v>
      </c>
      <c r="W162">
        <v>11.4</v>
      </c>
      <c r="X162">
        <v>0.83333333333333337</v>
      </c>
      <c r="Y162">
        <v>1.2</v>
      </c>
      <c r="Z162">
        <v>1.1000000000000001</v>
      </c>
      <c r="AA162">
        <v>-0.43279035178749264</v>
      </c>
      <c r="AB162">
        <v>-1.0912217321147288</v>
      </c>
      <c r="AC162">
        <v>-0.3117168624155196</v>
      </c>
      <c r="AD162">
        <v>-0.59730827276942366</v>
      </c>
      <c r="AE162">
        <v>-0.42679026661154529</v>
      </c>
      <c r="AF162">
        <v>-0.97251530951097453</v>
      </c>
      <c r="AG162">
        <v>0.48955419991056637</v>
      </c>
      <c r="AH162">
        <v>5.38164557877545E-2</v>
      </c>
      <c r="AI162">
        <v>0.83354181986187226</v>
      </c>
    </row>
    <row r="163" spans="1:35" x14ac:dyDescent="0.3">
      <c r="A163">
        <v>14</v>
      </c>
      <c r="B163">
        <v>162</v>
      </c>
      <c r="C163" s="26">
        <v>131.5</v>
      </c>
      <c r="D163" s="26">
        <v>128</v>
      </c>
      <c r="E163" s="26">
        <v>52</v>
      </c>
      <c r="F163">
        <v>-0.49441267731605926</v>
      </c>
      <c r="G163">
        <v>-0.26191744451640631</v>
      </c>
      <c r="H163">
        <v>-0.23249523279965295</v>
      </c>
      <c r="I163" t="s">
        <v>226</v>
      </c>
      <c r="J163" t="s">
        <v>32</v>
      </c>
      <c r="K163" t="s">
        <v>118</v>
      </c>
      <c r="L163" t="s">
        <v>275</v>
      </c>
      <c r="M163" s="27">
        <v>33.299999999999997</v>
      </c>
      <c r="N163" s="28">
        <v>10</v>
      </c>
      <c r="O163">
        <v>22.493333333333332</v>
      </c>
      <c r="P163">
        <v>11.9</v>
      </c>
      <c r="Q163">
        <v>1.1000000000000001</v>
      </c>
      <c r="R163">
        <v>6.7</v>
      </c>
      <c r="S163">
        <v>1.9</v>
      </c>
      <c r="T163">
        <v>0.2</v>
      </c>
      <c r="U163">
        <v>0.4</v>
      </c>
      <c r="V163">
        <v>0.5</v>
      </c>
      <c r="W163">
        <v>8.8000000000000007</v>
      </c>
      <c r="X163">
        <v>0.83333333333333337</v>
      </c>
      <c r="Y163">
        <v>2.4</v>
      </c>
      <c r="Z163">
        <v>1.1000000000000001</v>
      </c>
      <c r="AA163">
        <v>-0.61052850368635236</v>
      </c>
      <c r="AB163">
        <v>-0.42003137075710734</v>
      </c>
      <c r="AC163">
        <v>0.26055565791065532</v>
      </c>
      <c r="AD163">
        <v>-0.59730827276942366</v>
      </c>
      <c r="AE163">
        <v>-1.7343655847595874</v>
      </c>
      <c r="AF163">
        <v>-0.50693582313443308</v>
      </c>
      <c r="AG163">
        <v>0.27008992070288568</v>
      </c>
      <c r="AH163">
        <v>0.14772515598383318</v>
      </c>
      <c r="AI163">
        <v>0.83354181986187226</v>
      </c>
    </row>
    <row r="164" spans="1:35" x14ac:dyDescent="0.3">
      <c r="A164">
        <v>15</v>
      </c>
      <c r="B164">
        <v>174</v>
      </c>
      <c r="C164" s="26">
        <v>141</v>
      </c>
      <c r="D164" s="26">
        <v>171</v>
      </c>
      <c r="E164" s="26">
        <v>17</v>
      </c>
      <c r="F164">
        <v>-0.52723556032072549</v>
      </c>
      <c r="G164">
        <v>-0.4346718540982803</v>
      </c>
      <c r="H164">
        <v>-9.2563706222445197E-2</v>
      </c>
      <c r="I164" t="s">
        <v>252</v>
      </c>
      <c r="J164" t="s">
        <v>32</v>
      </c>
      <c r="K164" t="s">
        <v>56</v>
      </c>
      <c r="L164" t="s">
        <v>275</v>
      </c>
      <c r="M164" s="27">
        <v>30.2</v>
      </c>
      <c r="N164" s="28">
        <v>10</v>
      </c>
      <c r="O164">
        <v>25.793333333333333</v>
      </c>
      <c r="P164">
        <v>11.9</v>
      </c>
      <c r="Q164">
        <v>1.8</v>
      </c>
      <c r="R164">
        <v>3.8</v>
      </c>
      <c r="S164">
        <v>1.9</v>
      </c>
      <c r="T164">
        <v>0.7</v>
      </c>
      <c r="U164">
        <v>0</v>
      </c>
      <c r="V164">
        <v>0.47826086956521741</v>
      </c>
      <c r="W164">
        <v>9.1999999999999993</v>
      </c>
      <c r="X164">
        <v>0.76470588235294112</v>
      </c>
      <c r="Y164">
        <v>1.7</v>
      </c>
      <c r="Z164">
        <v>2.2000000000000002</v>
      </c>
      <c r="AA164">
        <v>-0.61052850368635236</v>
      </c>
      <c r="AB164">
        <v>0.25115899060051411</v>
      </c>
      <c r="AC164">
        <v>-0.77668828518053656</v>
      </c>
      <c r="AD164">
        <v>-0.59730827276942366</v>
      </c>
      <c r="AE164">
        <v>-0.64471948630288589</v>
      </c>
      <c r="AF164">
        <v>-1.1277084716364882</v>
      </c>
      <c r="AG164">
        <v>2.0309791452202158E-2</v>
      </c>
      <c r="AH164">
        <v>-0.1848548932699057</v>
      </c>
      <c r="AI164">
        <v>-0.24170755609164638</v>
      </c>
    </row>
    <row r="165" spans="1:35" x14ac:dyDescent="0.3">
      <c r="A165">
        <v>5</v>
      </c>
      <c r="B165">
        <v>54</v>
      </c>
      <c r="C165" s="26">
        <v>107.6</v>
      </c>
      <c r="D165" s="26">
        <v>112</v>
      </c>
      <c r="E165" s="26">
        <v>83</v>
      </c>
      <c r="F165">
        <v>0.10129347899112641</v>
      </c>
      <c r="G165">
        <v>-5.4662870676301774E-2</v>
      </c>
      <c r="H165">
        <v>0.15595634966742819</v>
      </c>
      <c r="I165" t="s">
        <v>122</v>
      </c>
      <c r="J165" t="s">
        <v>32</v>
      </c>
      <c r="K165" t="s">
        <v>84</v>
      </c>
      <c r="L165" t="s">
        <v>275</v>
      </c>
      <c r="M165" s="27">
        <v>30.6</v>
      </c>
      <c r="N165" s="28">
        <v>10</v>
      </c>
      <c r="O165">
        <v>33.126666666666665</v>
      </c>
      <c r="P165">
        <v>20.2</v>
      </c>
      <c r="Q165">
        <v>3</v>
      </c>
      <c r="R165">
        <v>4</v>
      </c>
      <c r="S165">
        <v>1.9</v>
      </c>
      <c r="T165">
        <v>0.8</v>
      </c>
      <c r="U165">
        <v>0.4</v>
      </c>
      <c r="V165">
        <v>0.45695364238410596</v>
      </c>
      <c r="W165">
        <v>15.1</v>
      </c>
      <c r="X165">
        <v>0.89473684210526316</v>
      </c>
      <c r="Y165">
        <v>3.8</v>
      </c>
      <c r="Z165">
        <v>2.8</v>
      </c>
      <c r="AA165">
        <v>0.73058664245958971</v>
      </c>
      <c r="AB165">
        <v>1.4017710386421509</v>
      </c>
      <c r="AC165">
        <v>-0.70515422013976459</v>
      </c>
      <c r="AD165">
        <v>-0.59730827276942366</v>
      </c>
      <c r="AE165">
        <v>-0.42679026661154529</v>
      </c>
      <c r="AF165">
        <v>-0.50693582313443308</v>
      </c>
      <c r="AG165">
        <v>-0.37281297332194474</v>
      </c>
      <c r="AH165">
        <v>0.81288525449131077</v>
      </c>
      <c r="AI165">
        <v>-0.8282072157026561</v>
      </c>
    </row>
    <row r="166" spans="1:35" x14ac:dyDescent="0.3">
      <c r="A166">
        <v>15</v>
      </c>
      <c r="B166">
        <v>178</v>
      </c>
      <c r="C166" s="26">
        <v>0</v>
      </c>
      <c r="D166" s="26">
        <v>394</v>
      </c>
      <c r="E166" s="26">
        <v>2</v>
      </c>
      <c r="F166">
        <v>-0.53133133754986872</v>
      </c>
      <c r="G166">
        <v>-0.46481454408464223</v>
      </c>
      <c r="H166">
        <v>-6.6516793465226487E-2</v>
      </c>
      <c r="I166" t="s">
        <v>266</v>
      </c>
      <c r="J166" t="s">
        <v>418</v>
      </c>
      <c r="K166" t="s">
        <v>60</v>
      </c>
      <c r="L166" t="s">
        <v>274</v>
      </c>
      <c r="M166" s="27">
        <v>27.1</v>
      </c>
      <c r="N166" s="28">
        <v>10</v>
      </c>
      <c r="O166">
        <v>23.633333333333333</v>
      </c>
      <c r="P166">
        <v>10.7</v>
      </c>
      <c r="Q166">
        <v>1.2</v>
      </c>
      <c r="R166">
        <v>4.2</v>
      </c>
      <c r="S166">
        <v>1.9</v>
      </c>
      <c r="T166">
        <v>0.8</v>
      </c>
      <c r="U166">
        <v>0</v>
      </c>
      <c r="V166">
        <v>0.38461538461538464</v>
      </c>
      <c r="W166">
        <v>9.1</v>
      </c>
      <c r="X166">
        <v>0.83333333333333337</v>
      </c>
      <c r="Y166">
        <v>3</v>
      </c>
      <c r="Z166">
        <v>1.3</v>
      </c>
      <c r="AA166">
        <v>-0.80442466939419965</v>
      </c>
      <c r="AB166">
        <v>-0.32414703342030438</v>
      </c>
      <c r="AC166">
        <v>-0.63362015509899272</v>
      </c>
      <c r="AD166">
        <v>-0.59730827276942366</v>
      </c>
      <c r="AE166">
        <v>-0.42679026661154529</v>
      </c>
      <c r="AF166">
        <v>-1.1277084716364882</v>
      </c>
      <c r="AG166">
        <v>-1.1020534672375679</v>
      </c>
      <c r="AH166">
        <v>0.19467950608187254</v>
      </c>
      <c r="AI166">
        <v>0.63804193332486892</v>
      </c>
    </row>
    <row r="167" spans="1:35" x14ac:dyDescent="0.3">
      <c r="A167">
        <v>19</v>
      </c>
      <c r="B167">
        <v>218</v>
      </c>
      <c r="C167" s="26">
        <v>0</v>
      </c>
      <c r="D167" s="26">
        <v>398</v>
      </c>
      <c r="E167" s="26">
        <v>0</v>
      </c>
      <c r="F167">
        <v>-0.70439139575405918</v>
      </c>
      <c r="G167">
        <v>-0.53810688550929386</v>
      </c>
      <c r="H167">
        <v>-0.16628451024476532</v>
      </c>
      <c r="I167" t="s">
        <v>439</v>
      </c>
      <c r="J167" t="s">
        <v>32</v>
      </c>
      <c r="K167" t="s">
        <v>72</v>
      </c>
      <c r="L167" t="s">
        <v>274</v>
      </c>
      <c r="M167" s="27">
        <v>24.2</v>
      </c>
      <c r="N167" s="28">
        <v>10</v>
      </c>
      <c r="O167">
        <v>15.598333333333334</v>
      </c>
      <c r="P167">
        <v>4.4000000000000004</v>
      </c>
      <c r="Q167">
        <v>1</v>
      </c>
      <c r="R167">
        <v>1.8</v>
      </c>
      <c r="S167">
        <v>1.9</v>
      </c>
      <c r="T167">
        <v>1</v>
      </c>
      <c r="U167">
        <v>0.3</v>
      </c>
      <c r="V167">
        <v>0.375</v>
      </c>
      <c r="W167">
        <v>4</v>
      </c>
      <c r="X167">
        <v>1</v>
      </c>
      <c r="Y167">
        <v>0.4</v>
      </c>
      <c r="Z167">
        <v>1.3</v>
      </c>
      <c r="AA167">
        <v>-1.8223795393603965</v>
      </c>
      <c r="AB167">
        <v>-0.51591570809391052</v>
      </c>
      <c r="AC167">
        <v>-1.492028935588255</v>
      </c>
      <c r="AD167">
        <v>-0.59730827276942366</v>
      </c>
      <c r="AE167">
        <v>9.0681727711352921E-3</v>
      </c>
      <c r="AF167">
        <v>-0.6621289852599469</v>
      </c>
      <c r="AG167">
        <v>-0.55026413263010054</v>
      </c>
      <c r="AH167">
        <v>0.14995349802238375</v>
      </c>
      <c r="AI167">
        <v>0.63804193332486892</v>
      </c>
    </row>
    <row r="168" spans="1:35" x14ac:dyDescent="0.3">
      <c r="A168">
        <v>28</v>
      </c>
      <c r="B168">
        <v>331</v>
      </c>
      <c r="C168" s="26">
        <v>0</v>
      </c>
      <c r="D168" s="26">
        <v>367</v>
      </c>
      <c r="E168" s="26">
        <v>0</v>
      </c>
      <c r="F168">
        <v>-1.0714754244397831</v>
      </c>
      <c r="G168">
        <v>-0.83340076870059709</v>
      </c>
      <c r="H168">
        <v>-0.23807465573918596</v>
      </c>
      <c r="I168" t="s">
        <v>560</v>
      </c>
      <c r="J168" t="s">
        <v>32</v>
      </c>
      <c r="K168" t="s">
        <v>68</v>
      </c>
      <c r="L168" t="s">
        <v>274</v>
      </c>
      <c r="M168" s="27">
        <v>29.2</v>
      </c>
      <c r="N168" s="28">
        <v>10</v>
      </c>
      <c r="O168">
        <v>14.398333333333332</v>
      </c>
      <c r="P168">
        <v>2.8</v>
      </c>
      <c r="Q168">
        <v>0.1</v>
      </c>
      <c r="R168">
        <v>1.8</v>
      </c>
      <c r="S168">
        <v>1.9</v>
      </c>
      <c r="T168">
        <v>0.5</v>
      </c>
      <c r="U168">
        <v>0.1</v>
      </c>
      <c r="V168">
        <v>0.29411764705882354</v>
      </c>
      <c r="W168">
        <v>3.4</v>
      </c>
      <c r="X168">
        <v>0.875</v>
      </c>
      <c r="Y168">
        <v>0.8</v>
      </c>
      <c r="Z168">
        <v>1.1000000000000001</v>
      </c>
      <c r="AA168">
        <v>-2.0809077603041928</v>
      </c>
      <c r="AB168">
        <v>-1.3788747441251379</v>
      </c>
      <c r="AC168">
        <v>-1.492028935588255</v>
      </c>
      <c r="AD168">
        <v>-0.59730827276942366</v>
      </c>
      <c r="AE168">
        <v>-1.0805779256855663</v>
      </c>
      <c r="AF168">
        <v>-0.97251530951097453</v>
      </c>
      <c r="AG168">
        <v>-0.8338207670887634</v>
      </c>
      <c r="AH168">
        <v>0.10188497690506886</v>
      </c>
      <c r="AI168">
        <v>0.83354181986187226</v>
      </c>
    </row>
    <row r="169" spans="1:35" x14ac:dyDescent="0.3">
      <c r="A169">
        <v>31</v>
      </c>
      <c r="B169">
        <v>361</v>
      </c>
      <c r="C169" s="26">
        <v>0</v>
      </c>
      <c r="D169" s="26">
        <v>535</v>
      </c>
      <c r="E169" s="26">
        <v>0</v>
      </c>
      <c r="F169">
        <v>-1.2133028971715394</v>
      </c>
      <c r="G169">
        <v>-0.7790723865102116</v>
      </c>
      <c r="H169">
        <v>-0.43423051066132778</v>
      </c>
      <c r="I169" t="s">
        <v>590</v>
      </c>
      <c r="J169" t="s">
        <v>32</v>
      </c>
      <c r="K169" t="s">
        <v>35</v>
      </c>
      <c r="L169" t="s">
        <v>274</v>
      </c>
      <c r="M169" s="27">
        <v>23.1</v>
      </c>
      <c r="N169" s="28">
        <v>9</v>
      </c>
      <c r="O169">
        <v>8.31111111111111</v>
      </c>
      <c r="P169">
        <v>2.6666666666666665</v>
      </c>
      <c r="Q169">
        <v>0.1111111111111111</v>
      </c>
      <c r="R169">
        <v>1.4444444444444444</v>
      </c>
      <c r="S169">
        <v>1.8888888888888888</v>
      </c>
      <c r="T169">
        <v>0.22222222222222221</v>
      </c>
      <c r="U169">
        <v>0</v>
      </c>
      <c r="V169">
        <v>0.61111111111111116</v>
      </c>
      <c r="W169">
        <v>2</v>
      </c>
      <c r="X169">
        <v>1</v>
      </c>
      <c r="Y169">
        <v>0.1111111111111111</v>
      </c>
      <c r="Z169">
        <v>0.77777777777777779</v>
      </c>
      <c r="AA169">
        <v>-2.1024517787161758</v>
      </c>
      <c r="AB169">
        <v>-1.3682209288654932</v>
      </c>
      <c r="AC169">
        <v>-1.6192006067718492</v>
      </c>
      <c r="AD169">
        <v>-0.60229986453835338</v>
      </c>
      <c r="AE169">
        <v>-1.6859368692726229</v>
      </c>
      <c r="AF169">
        <v>-1.1277084716364882</v>
      </c>
      <c r="AG169">
        <v>0.33295494232627154</v>
      </c>
      <c r="AH169">
        <v>1.2698239600205793E-2</v>
      </c>
      <c r="AI169">
        <v>1.1485138592825999</v>
      </c>
    </row>
    <row r="170" spans="1:35" x14ac:dyDescent="0.3">
      <c r="A170">
        <v>18</v>
      </c>
      <c r="B170">
        <v>206</v>
      </c>
      <c r="C170" s="26">
        <v>139.19999999999999</v>
      </c>
      <c r="D170" s="26">
        <v>157</v>
      </c>
      <c r="E170" s="26">
        <v>13</v>
      </c>
      <c r="F170">
        <v>-0.65350707969336974</v>
      </c>
      <c r="G170">
        <v>-0.25540160927571764</v>
      </c>
      <c r="H170">
        <v>-0.3981054704176521</v>
      </c>
      <c r="I170" t="s">
        <v>257</v>
      </c>
      <c r="J170" t="s">
        <v>32</v>
      </c>
      <c r="K170" t="s">
        <v>50</v>
      </c>
      <c r="L170" t="s">
        <v>45</v>
      </c>
      <c r="M170" s="27">
        <v>22.1</v>
      </c>
      <c r="N170" s="28">
        <v>10</v>
      </c>
      <c r="O170">
        <v>14.488333333333335</v>
      </c>
      <c r="P170">
        <v>4.8</v>
      </c>
      <c r="Q170">
        <v>0</v>
      </c>
      <c r="R170">
        <v>4.7</v>
      </c>
      <c r="S170">
        <v>1.8</v>
      </c>
      <c r="T170">
        <v>0.8</v>
      </c>
      <c r="U170">
        <v>1.3</v>
      </c>
      <c r="V170">
        <v>0.77777777777777779</v>
      </c>
      <c r="W170">
        <v>2.7</v>
      </c>
      <c r="X170">
        <v>0.54545454545454541</v>
      </c>
      <c r="Y170">
        <v>1.1000000000000001</v>
      </c>
      <c r="Z170">
        <v>0.7</v>
      </c>
      <c r="AA170">
        <v>-1.7577474841244476</v>
      </c>
      <c r="AB170">
        <v>-1.4747590814619411</v>
      </c>
      <c r="AC170">
        <v>-0.45478499249706311</v>
      </c>
      <c r="AD170">
        <v>-0.64223259868979077</v>
      </c>
      <c r="AE170">
        <v>-0.42679026661154529</v>
      </c>
      <c r="AF170">
        <v>0.88980263599519083</v>
      </c>
      <c r="AG170">
        <v>1.0513934814362507</v>
      </c>
      <c r="AH170">
        <v>-0.70803777046399075</v>
      </c>
      <c r="AI170">
        <v>1.2245415929358792</v>
      </c>
    </row>
    <row r="171" spans="1:35" x14ac:dyDescent="0.3">
      <c r="A171">
        <v>22</v>
      </c>
      <c r="B171">
        <v>253</v>
      </c>
      <c r="C171" s="26">
        <v>0</v>
      </c>
      <c r="D171" s="26">
        <v>297</v>
      </c>
      <c r="E171" s="26">
        <v>0</v>
      </c>
      <c r="F171">
        <v>-0.79581525347090343</v>
      </c>
      <c r="G171">
        <v>-0.48208571178212739</v>
      </c>
      <c r="H171">
        <v>-0.31372954168877604</v>
      </c>
      <c r="I171" t="s">
        <v>470</v>
      </c>
      <c r="J171" t="s">
        <v>32</v>
      </c>
      <c r="K171" t="s">
        <v>52</v>
      </c>
      <c r="L171" t="s">
        <v>274</v>
      </c>
      <c r="M171" s="27">
        <v>31.1</v>
      </c>
      <c r="N171" s="28">
        <v>5</v>
      </c>
      <c r="O171">
        <v>12.88</v>
      </c>
      <c r="P171">
        <v>6</v>
      </c>
      <c r="Q171">
        <v>0</v>
      </c>
      <c r="R171">
        <v>2</v>
      </c>
      <c r="S171">
        <v>1.8</v>
      </c>
      <c r="T171">
        <v>1</v>
      </c>
      <c r="U171">
        <v>0.2</v>
      </c>
      <c r="V171">
        <v>0.57894736842105265</v>
      </c>
      <c r="W171">
        <v>3.8</v>
      </c>
      <c r="X171">
        <v>0.88888888888888884</v>
      </c>
      <c r="Y171">
        <v>1.8</v>
      </c>
      <c r="Z171">
        <v>1.2</v>
      </c>
      <c r="AA171">
        <v>-1.5638513184166005</v>
      </c>
      <c r="AB171">
        <v>-1.4747590814619411</v>
      </c>
      <c r="AC171">
        <v>-1.4204948705474831</v>
      </c>
      <c r="AD171">
        <v>-0.64223259868979077</v>
      </c>
      <c r="AE171">
        <v>9.0681727711352921E-3</v>
      </c>
      <c r="AF171">
        <v>-0.81732214738546061</v>
      </c>
      <c r="AG171">
        <v>0.49614349166380672</v>
      </c>
      <c r="AH171">
        <v>0.33888506943381663</v>
      </c>
      <c r="AI171">
        <v>0.73579187659337064</v>
      </c>
    </row>
    <row r="172" spans="1:35" x14ac:dyDescent="0.3">
      <c r="A172">
        <v>7</v>
      </c>
      <c r="B172">
        <v>75</v>
      </c>
      <c r="C172" s="26">
        <v>138.19999999999999</v>
      </c>
      <c r="D172" s="26">
        <v>149</v>
      </c>
      <c r="E172" s="26">
        <v>74</v>
      </c>
      <c r="F172">
        <v>-5.6789780240948683E-2</v>
      </c>
      <c r="G172">
        <v>0.17649983565050034</v>
      </c>
      <c r="H172">
        <v>-0.23328961589144903</v>
      </c>
      <c r="I172" t="s">
        <v>151</v>
      </c>
      <c r="J172" t="s">
        <v>32</v>
      </c>
      <c r="K172" t="s">
        <v>64</v>
      </c>
      <c r="L172" t="s">
        <v>275</v>
      </c>
      <c r="M172" s="27">
        <v>22.3</v>
      </c>
      <c r="N172" s="28">
        <v>10</v>
      </c>
      <c r="O172">
        <v>29.623333333333335</v>
      </c>
      <c r="P172">
        <v>11.4</v>
      </c>
      <c r="Q172">
        <v>2</v>
      </c>
      <c r="R172">
        <v>5.4</v>
      </c>
      <c r="S172">
        <v>1.8</v>
      </c>
      <c r="T172">
        <v>1.2</v>
      </c>
      <c r="U172">
        <v>1.1000000000000001</v>
      </c>
      <c r="V172">
        <v>0.5714285714285714</v>
      </c>
      <c r="W172">
        <v>7.7</v>
      </c>
      <c r="X172">
        <v>0.66666666666666663</v>
      </c>
      <c r="Y172">
        <v>0.9</v>
      </c>
      <c r="Z172">
        <v>0.9</v>
      </c>
      <c r="AA172">
        <v>-0.69131857273128872</v>
      </c>
      <c r="AB172">
        <v>0.4429276652741202</v>
      </c>
      <c r="AC172">
        <v>-0.20441576485436161</v>
      </c>
      <c r="AD172">
        <v>-0.64223259868979077</v>
      </c>
      <c r="AE172">
        <v>0.4449266121538159</v>
      </c>
      <c r="AF172">
        <v>0.57941631174416341</v>
      </c>
      <c r="AG172">
        <v>0.95698527614226836</v>
      </c>
      <c r="AH172">
        <v>-0.3268321145832993</v>
      </c>
      <c r="AI172">
        <v>1.0290417063988755</v>
      </c>
    </row>
    <row r="173" spans="1:35" x14ac:dyDescent="0.3">
      <c r="A173">
        <v>5</v>
      </c>
      <c r="B173">
        <v>58</v>
      </c>
      <c r="C173" s="26">
        <v>137.4</v>
      </c>
      <c r="D173" s="26">
        <v>194</v>
      </c>
      <c r="E173" s="26">
        <v>75</v>
      </c>
      <c r="F173">
        <v>5.5176361743735018E-2</v>
      </c>
      <c r="G173">
        <v>0.13192523236531428</v>
      </c>
      <c r="H173">
        <v>-7.6748870621579257E-2</v>
      </c>
      <c r="I173" t="s">
        <v>169</v>
      </c>
      <c r="J173" t="s">
        <v>32</v>
      </c>
      <c r="K173" t="s">
        <v>52</v>
      </c>
      <c r="L173" t="s">
        <v>275</v>
      </c>
      <c r="M173" s="27">
        <v>24.7</v>
      </c>
      <c r="N173" s="28">
        <v>10</v>
      </c>
      <c r="O173">
        <v>29.883333333333333</v>
      </c>
      <c r="P173">
        <v>19</v>
      </c>
      <c r="Q173">
        <v>1</v>
      </c>
      <c r="R173">
        <v>7.4</v>
      </c>
      <c r="S173">
        <v>1.8</v>
      </c>
      <c r="T173">
        <v>1.7</v>
      </c>
      <c r="U173">
        <v>0.7</v>
      </c>
      <c r="V173">
        <v>0.51315789473684215</v>
      </c>
      <c r="W173">
        <v>15.2</v>
      </c>
      <c r="X173">
        <v>0.68571428571428572</v>
      </c>
      <c r="Y173">
        <v>3.5</v>
      </c>
      <c r="Z173">
        <v>1.9</v>
      </c>
      <c r="AA173">
        <v>0.53669047675174275</v>
      </c>
      <c r="AB173">
        <v>-0.51591570809391052</v>
      </c>
      <c r="AC173">
        <v>0.5109248855533568</v>
      </c>
      <c r="AD173">
        <v>-0.64223259868979077</v>
      </c>
      <c r="AE173">
        <v>1.5345727106105176</v>
      </c>
      <c r="AF173">
        <v>-4.1356336757891909E-2</v>
      </c>
      <c r="AG173">
        <v>0.74955028536782464</v>
      </c>
      <c r="AH173">
        <v>-0.99644889716787866</v>
      </c>
      <c r="AI173">
        <v>5.154227371385893E-2</v>
      </c>
    </row>
    <row r="174" spans="1:35" x14ac:dyDescent="0.3">
      <c r="A174">
        <v>17</v>
      </c>
      <c r="B174">
        <v>199</v>
      </c>
      <c r="C174" s="26">
        <v>137.30000000000001</v>
      </c>
      <c r="D174" s="26">
        <v>243</v>
      </c>
      <c r="E174" s="26">
        <v>4</v>
      </c>
      <c r="F174">
        <v>-0.63186381520514456</v>
      </c>
      <c r="G174">
        <v>-0.38495232595793166</v>
      </c>
      <c r="H174">
        <v>-0.2469114892472129</v>
      </c>
      <c r="I174" t="s">
        <v>424</v>
      </c>
      <c r="J174" t="s">
        <v>425</v>
      </c>
      <c r="K174" t="s">
        <v>42</v>
      </c>
      <c r="L174" t="s">
        <v>274</v>
      </c>
      <c r="M174" s="27">
        <v>29</v>
      </c>
      <c r="N174" s="28">
        <v>10</v>
      </c>
      <c r="O174">
        <v>27.44166666666667</v>
      </c>
      <c r="P174">
        <v>9.6</v>
      </c>
      <c r="Q174">
        <v>0.8</v>
      </c>
      <c r="R174">
        <v>3.2</v>
      </c>
      <c r="S174">
        <v>1.8</v>
      </c>
      <c r="T174">
        <v>1</v>
      </c>
      <c r="U174">
        <v>0.1</v>
      </c>
      <c r="V174">
        <v>0.48809523809523808</v>
      </c>
      <c r="W174">
        <v>8.4</v>
      </c>
      <c r="X174">
        <v>0.75</v>
      </c>
      <c r="Y174">
        <v>0.8</v>
      </c>
      <c r="Z174">
        <v>1.1000000000000001</v>
      </c>
      <c r="AA174">
        <v>-0.98216282129305943</v>
      </c>
      <c r="AB174">
        <v>-0.70768438276751655</v>
      </c>
      <c r="AC174">
        <v>-0.99129048030285194</v>
      </c>
      <c r="AD174">
        <v>-0.64223259868979077</v>
      </c>
      <c r="AE174">
        <v>9.0681727711352921E-3</v>
      </c>
      <c r="AF174">
        <v>-0.97251530951097453</v>
      </c>
      <c r="AG174">
        <v>0.12493395295275561</v>
      </c>
      <c r="AH174">
        <v>-0.13622928664295381</v>
      </c>
      <c r="AI174">
        <v>0.83354181986187226</v>
      </c>
    </row>
    <row r="175" spans="1:35" x14ac:dyDescent="0.3">
      <c r="A175">
        <v>9</v>
      </c>
      <c r="B175">
        <v>104</v>
      </c>
      <c r="C175" s="26">
        <v>134.69999999999999</v>
      </c>
      <c r="D175" s="26">
        <v>292</v>
      </c>
      <c r="E175" s="26">
        <v>13</v>
      </c>
      <c r="F175">
        <v>-0.221629031315734</v>
      </c>
      <c r="G175">
        <v>-2.4714601203022921E-2</v>
      </c>
      <c r="H175">
        <v>-0.19691443011271109</v>
      </c>
      <c r="I175" t="s">
        <v>194</v>
      </c>
      <c r="J175" t="s">
        <v>32</v>
      </c>
      <c r="K175" t="s">
        <v>56</v>
      </c>
      <c r="L175" t="s">
        <v>274</v>
      </c>
      <c r="M175" s="27">
        <v>27.9</v>
      </c>
      <c r="N175" s="28">
        <v>10</v>
      </c>
      <c r="O175">
        <v>26.061666666666667</v>
      </c>
      <c r="P175">
        <v>14.9</v>
      </c>
      <c r="Q175">
        <v>2.6</v>
      </c>
      <c r="R175">
        <v>1.9</v>
      </c>
      <c r="S175">
        <v>1.8</v>
      </c>
      <c r="T175">
        <v>0.5</v>
      </c>
      <c r="U175">
        <v>0.4</v>
      </c>
      <c r="V175">
        <v>0.46938775510204084</v>
      </c>
      <c r="W175">
        <v>9.8000000000000007</v>
      </c>
      <c r="X175">
        <v>0.96875</v>
      </c>
      <c r="Y175">
        <v>3.2</v>
      </c>
      <c r="Z175">
        <v>0.5</v>
      </c>
      <c r="AA175">
        <v>-0.12578808941673472</v>
      </c>
      <c r="AB175">
        <v>1.0182336892949386</v>
      </c>
      <c r="AC175">
        <v>-1.4562619030678687</v>
      </c>
      <c r="AD175">
        <v>-0.64223259868979077</v>
      </c>
      <c r="AE175">
        <v>-1.0805779256855663</v>
      </c>
      <c r="AF175">
        <v>-0.50693582313443308</v>
      </c>
      <c r="AG175">
        <v>-9.1069671089950607E-2</v>
      </c>
      <c r="AH175">
        <v>1.242159431489317</v>
      </c>
      <c r="AI175">
        <v>1.4200414794728824</v>
      </c>
    </row>
    <row r="176" spans="1:35" x14ac:dyDescent="0.3">
      <c r="A176">
        <v>22</v>
      </c>
      <c r="B176">
        <v>254</v>
      </c>
      <c r="C176" s="26">
        <v>0</v>
      </c>
      <c r="D176" s="26">
        <v>303</v>
      </c>
      <c r="E176" s="26">
        <v>2</v>
      </c>
      <c r="F176">
        <v>-0.79673386199487184</v>
      </c>
      <c r="G176">
        <v>-0.5188892899508788</v>
      </c>
      <c r="H176">
        <v>-0.27784457204399304</v>
      </c>
      <c r="I176" t="s">
        <v>510</v>
      </c>
      <c r="J176" t="s">
        <v>32</v>
      </c>
      <c r="K176" t="s">
        <v>33</v>
      </c>
      <c r="L176" t="s">
        <v>274</v>
      </c>
      <c r="M176" s="27">
        <v>27.3</v>
      </c>
      <c r="N176" s="28">
        <v>10</v>
      </c>
      <c r="O176">
        <v>25.759999999999998</v>
      </c>
      <c r="P176">
        <v>9</v>
      </c>
      <c r="Q176">
        <v>1.4</v>
      </c>
      <c r="R176">
        <v>3</v>
      </c>
      <c r="S176">
        <v>1.8</v>
      </c>
      <c r="T176">
        <v>0.3</v>
      </c>
      <c r="U176">
        <v>0.2</v>
      </c>
      <c r="V176">
        <v>0.4375</v>
      </c>
      <c r="W176">
        <v>8</v>
      </c>
      <c r="X176">
        <v>0.66666666666666663</v>
      </c>
      <c r="Y176">
        <v>0.9</v>
      </c>
      <c r="Z176">
        <v>0.6</v>
      </c>
      <c r="AA176">
        <v>-1.0791109041469829</v>
      </c>
      <c r="AB176">
        <v>-0.13237835874669829</v>
      </c>
      <c r="AC176">
        <v>-1.0628245453436238</v>
      </c>
      <c r="AD176">
        <v>-0.64223259868979077</v>
      </c>
      <c r="AE176">
        <v>-1.5164363650682473</v>
      </c>
      <c r="AF176">
        <v>-0.81732214738546061</v>
      </c>
      <c r="AG176">
        <v>-0.41515811179818651</v>
      </c>
      <c r="AH176">
        <v>-0.3268321145832993</v>
      </c>
      <c r="AI176">
        <v>1.3222915362043808</v>
      </c>
    </row>
    <row r="177" spans="1:35" x14ac:dyDescent="0.3">
      <c r="A177">
        <v>18</v>
      </c>
      <c r="B177">
        <v>208</v>
      </c>
      <c r="C177" s="26">
        <v>136.1</v>
      </c>
      <c r="D177" s="26">
        <v>184</v>
      </c>
      <c r="E177" s="26">
        <v>7</v>
      </c>
      <c r="F177">
        <v>-0.65478983240037292</v>
      </c>
      <c r="G177">
        <v>-0.45159315155274654</v>
      </c>
      <c r="H177">
        <v>-0.20319668084762638</v>
      </c>
      <c r="I177" t="s">
        <v>434</v>
      </c>
      <c r="J177" t="s">
        <v>32</v>
      </c>
      <c r="K177" t="s">
        <v>39</v>
      </c>
      <c r="L177" t="s">
        <v>274</v>
      </c>
      <c r="M177" s="27">
        <v>29.2</v>
      </c>
      <c r="N177" s="28">
        <v>10</v>
      </c>
      <c r="O177">
        <v>21.668333333333329</v>
      </c>
      <c r="P177">
        <v>7.9</v>
      </c>
      <c r="Q177">
        <v>1.4</v>
      </c>
      <c r="R177">
        <v>1.5</v>
      </c>
      <c r="S177">
        <v>1.8</v>
      </c>
      <c r="T177">
        <v>0.8</v>
      </c>
      <c r="U177">
        <v>0.2</v>
      </c>
      <c r="V177">
        <v>0.40322580645161288</v>
      </c>
      <c r="W177">
        <v>6.2</v>
      </c>
      <c r="X177">
        <v>0.88235294117647056</v>
      </c>
      <c r="Y177">
        <v>1.7</v>
      </c>
      <c r="Z177">
        <v>0.8</v>
      </c>
      <c r="AA177">
        <v>-1.2568490560458425</v>
      </c>
      <c r="AB177">
        <v>-0.13237835874669829</v>
      </c>
      <c r="AC177">
        <v>-1.5993300331494127</v>
      </c>
      <c r="AD177">
        <v>-0.64223259868979077</v>
      </c>
      <c r="AE177">
        <v>-0.42679026661154529</v>
      </c>
      <c r="AF177">
        <v>-0.81732214738546061</v>
      </c>
      <c r="AG177">
        <v>-0.60760118683948594</v>
      </c>
      <c r="AH177">
        <v>0.29137363382613923</v>
      </c>
      <c r="AI177">
        <v>1.1267916496673773</v>
      </c>
    </row>
    <row r="178" spans="1:35" x14ac:dyDescent="0.3">
      <c r="A178">
        <v>15</v>
      </c>
      <c r="B178">
        <v>175</v>
      </c>
      <c r="C178" s="26">
        <v>0</v>
      </c>
      <c r="D178" s="26">
        <v>206</v>
      </c>
      <c r="E178" s="26">
        <v>7</v>
      </c>
      <c r="F178">
        <v>-0.52879587577466691</v>
      </c>
      <c r="G178">
        <v>-0.46673886010114252</v>
      </c>
      <c r="H178">
        <v>-6.2057015673524396E-2</v>
      </c>
      <c r="I178" t="s">
        <v>247</v>
      </c>
      <c r="J178" t="s">
        <v>248</v>
      </c>
      <c r="K178" t="s">
        <v>44</v>
      </c>
      <c r="L178" t="s">
        <v>274</v>
      </c>
      <c r="M178" s="27">
        <v>21.2</v>
      </c>
      <c r="N178" s="28">
        <v>10</v>
      </c>
      <c r="O178">
        <v>26.061666666666667</v>
      </c>
      <c r="P178">
        <v>8.1</v>
      </c>
      <c r="Q178">
        <v>0.4</v>
      </c>
      <c r="R178">
        <v>6.2</v>
      </c>
      <c r="S178">
        <v>1.8</v>
      </c>
      <c r="T178">
        <v>1.4</v>
      </c>
      <c r="U178">
        <v>0.3</v>
      </c>
      <c r="V178">
        <v>0.38571428571428573</v>
      </c>
      <c r="W178">
        <v>7</v>
      </c>
      <c r="X178">
        <v>0.67647058823529416</v>
      </c>
      <c r="Y178">
        <v>3.4</v>
      </c>
      <c r="Z178">
        <v>1.6</v>
      </c>
      <c r="AA178">
        <v>-1.2245330284278682</v>
      </c>
      <c r="AB178">
        <v>-1.0912217321147288</v>
      </c>
      <c r="AC178">
        <v>8.1720495308725702E-2</v>
      </c>
      <c r="AD178">
        <v>-0.64223259868979077</v>
      </c>
      <c r="AE178">
        <v>0.88078505153649644</v>
      </c>
      <c r="AF178">
        <v>-0.6621289852599469</v>
      </c>
      <c r="AG178">
        <v>-0.84387071400697855</v>
      </c>
      <c r="AH178">
        <v>-1.0439603327755562</v>
      </c>
      <c r="AI178">
        <v>0.34479210351936379</v>
      </c>
    </row>
    <row r="179" spans="1:35" x14ac:dyDescent="0.3">
      <c r="A179">
        <v>6</v>
      </c>
      <c r="B179">
        <v>66</v>
      </c>
      <c r="C179" s="26">
        <v>44.2</v>
      </c>
      <c r="D179" s="26">
        <v>43</v>
      </c>
      <c r="E179" s="26">
        <v>97</v>
      </c>
      <c r="F179">
        <v>1.6945752085629603E-3</v>
      </c>
      <c r="G179">
        <v>-0.15553430653962255</v>
      </c>
      <c r="H179">
        <v>0.1572288817481855</v>
      </c>
      <c r="I179" t="s">
        <v>132</v>
      </c>
      <c r="J179" t="s">
        <v>32</v>
      </c>
      <c r="K179" t="s">
        <v>92</v>
      </c>
      <c r="L179" t="s">
        <v>275</v>
      </c>
      <c r="M179" s="27">
        <v>22.5</v>
      </c>
      <c r="N179" s="28">
        <v>10</v>
      </c>
      <c r="O179">
        <v>30.43666666666666</v>
      </c>
      <c r="P179">
        <v>13.6</v>
      </c>
      <c r="Q179">
        <v>1.9</v>
      </c>
      <c r="R179">
        <v>6.5</v>
      </c>
      <c r="S179">
        <v>1.8</v>
      </c>
      <c r="T179">
        <v>0.9</v>
      </c>
      <c r="U179">
        <v>0.6</v>
      </c>
      <c r="V179">
        <v>0.36633663366336633</v>
      </c>
      <c r="W179">
        <v>10.1</v>
      </c>
      <c r="X179">
        <v>0.87755102040816324</v>
      </c>
      <c r="Y179">
        <v>4.9000000000000004</v>
      </c>
      <c r="Z179">
        <v>1.9</v>
      </c>
      <c r="AA179">
        <v>-0.33584226893356917</v>
      </c>
      <c r="AB179">
        <v>0.34704332793731701</v>
      </c>
      <c r="AC179">
        <v>0.1890215928698834</v>
      </c>
      <c r="AD179">
        <v>-0.64223259868979077</v>
      </c>
      <c r="AE179">
        <v>-0.20886104692020499</v>
      </c>
      <c r="AF179">
        <v>-0.19654949888340564</v>
      </c>
      <c r="AG179">
        <v>-1.4632130590304027</v>
      </c>
      <c r="AH179">
        <v>0.85928251907971087</v>
      </c>
      <c r="AI179">
        <v>5.154227371385893E-2</v>
      </c>
    </row>
    <row r="180" spans="1:35" x14ac:dyDescent="0.3">
      <c r="A180">
        <v>9</v>
      </c>
      <c r="B180">
        <v>101</v>
      </c>
      <c r="C180" s="26">
        <v>133.30000000000001</v>
      </c>
      <c r="D180" s="26">
        <v>560</v>
      </c>
      <c r="E180" s="26">
        <v>65</v>
      </c>
      <c r="F180">
        <v>-0.20501216955931387</v>
      </c>
      <c r="G180">
        <v>4.7325868201127358E-2</v>
      </c>
      <c r="H180">
        <v>-0.25233803776044123</v>
      </c>
      <c r="I180" t="s">
        <v>155</v>
      </c>
      <c r="J180" t="s">
        <v>32</v>
      </c>
      <c r="K180" t="s">
        <v>100</v>
      </c>
      <c r="L180" t="s">
        <v>275</v>
      </c>
      <c r="M180" s="27">
        <v>21.2</v>
      </c>
      <c r="N180" s="28">
        <v>10</v>
      </c>
      <c r="O180">
        <v>29.538333333333334</v>
      </c>
      <c r="P180">
        <v>12.5</v>
      </c>
      <c r="Q180">
        <v>1.3</v>
      </c>
      <c r="R180">
        <v>5.5</v>
      </c>
      <c r="S180">
        <v>1.7</v>
      </c>
      <c r="T180">
        <v>1.3</v>
      </c>
      <c r="U180">
        <v>0.8</v>
      </c>
      <c r="V180">
        <v>0.5393258426966292</v>
      </c>
      <c r="W180">
        <v>8.9</v>
      </c>
      <c r="X180">
        <v>0.69565217391304346</v>
      </c>
      <c r="Y180">
        <v>2.2999999999999998</v>
      </c>
      <c r="Z180">
        <v>0.8</v>
      </c>
      <c r="AA180">
        <v>-0.51358042083242894</v>
      </c>
      <c r="AB180">
        <v>-0.22826269608350125</v>
      </c>
      <c r="AC180">
        <v>-0.16864873233397581</v>
      </c>
      <c r="AD180">
        <v>-0.68715692461015798</v>
      </c>
      <c r="AE180">
        <v>0.6628558318451564</v>
      </c>
      <c r="AF180">
        <v>0.11383682536762199</v>
      </c>
      <c r="AG180">
        <v>0.73422635105796585</v>
      </c>
      <c r="AH180">
        <v>-0.6141290702679113</v>
      </c>
      <c r="AI180">
        <v>1.1267916496673773</v>
      </c>
    </row>
    <row r="181" spans="1:35" x14ac:dyDescent="0.3">
      <c r="A181">
        <v>13</v>
      </c>
      <c r="B181">
        <v>155</v>
      </c>
      <c r="C181" s="26">
        <v>135.69999999999999</v>
      </c>
      <c r="D181" s="26">
        <v>278</v>
      </c>
      <c r="E181" s="26">
        <v>8</v>
      </c>
      <c r="F181">
        <v>-0.4520591671567753</v>
      </c>
      <c r="G181">
        <v>-0.22053631057075632</v>
      </c>
      <c r="H181">
        <v>-0.23152285658601898</v>
      </c>
      <c r="I181" t="s">
        <v>237</v>
      </c>
      <c r="J181" t="s">
        <v>32</v>
      </c>
      <c r="K181" t="s">
        <v>118</v>
      </c>
      <c r="L181" t="s">
        <v>274</v>
      </c>
      <c r="M181" s="27">
        <v>31.3</v>
      </c>
      <c r="N181" s="28">
        <v>10</v>
      </c>
      <c r="O181">
        <v>21.25333333333333</v>
      </c>
      <c r="P181">
        <v>13</v>
      </c>
      <c r="Q181">
        <v>1.8</v>
      </c>
      <c r="R181">
        <v>1.4</v>
      </c>
      <c r="S181">
        <v>1.7</v>
      </c>
      <c r="T181">
        <v>1</v>
      </c>
      <c r="U181">
        <v>0.2</v>
      </c>
      <c r="V181">
        <v>0.50549450549450547</v>
      </c>
      <c r="W181">
        <v>9.1</v>
      </c>
      <c r="X181">
        <v>0.83333333333333337</v>
      </c>
      <c r="Y181">
        <v>2.4</v>
      </c>
      <c r="Z181">
        <v>1.1000000000000001</v>
      </c>
      <c r="AA181">
        <v>-0.43279035178749264</v>
      </c>
      <c r="AB181">
        <v>0.25115899060051411</v>
      </c>
      <c r="AC181">
        <v>-1.6350970656697985</v>
      </c>
      <c r="AD181">
        <v>-0.68715692461015798</v>
      </c>
      <c r="AE181">
        <v>9.0681727711352921E-3</v>
      </c>
      <c r="AF181">
        <v>-0.81732214738546061</v>
      </c>
      <c r="AG181">
        <v>0.34604555509874785</v>
      </c>
      <c r="AH181">
        <v>0.14772515598383318</v>
      </c>
      <c r="AI181">
        <v>0.83354181986187226</v>
      </c>
    </row>
    <row r="182" spans="1:35" x14ac:dyDescent="0.3">
      <c r="A182">
        <v>9</v>
      </c>
      <c r="B182">
        <v>105</v>
      </c>
      <c r="C182" s="26">
        <v>77</v>
      </c>
      <c r="D182" s="26">
        <v>70</v>
      </c>
      <c r="E182" s="26">
        <v>89</v>
      </c>
      <c r="F182">
        <v>-0.22354193923223745</v>
      </c>
      <c r="G182">
        <v>-0.12354141845703924</v>
      </c>
      <c r="H182">
        <v>-0.10000052077519821</v>
      </c>
      <c r="I182" t="s">
        <v>156</v>
      </c>
      <c r="J182" t="s">
        <v>32</v>
      </c>
      <c r="K182" t="s">
        <v>72</v>
      </c>
      <c r="L182" t="s">
        <v>275</v>
      </c>
      <c r="M182" s="27">
        <v>23.9</v>
      </c>
      <c r="N182" s="28">
        <v>10</v>
      </c>
      <c r="O182">
        <v>29.686666666666667</v>
      </c>
      <c r="P182">
        <v>16.5</v>
      </c>
      <c r="Q182">
        <v>1.4</v>
      </c>
      <c r="R182">
        <v>5.0999999999999996</v>
      </c>
      <c r="S182">
        <v>1.7</v>
      </c>
      <c r="T182">
        <v>1</v>
      </c>
      <c r="U182">
        <v>0.6</v>
      </c>
      <c r="V182">
        <v>0.48305084745762711</v>
      </c>
      <c r="W182">
        <v>11.8</v>
      </c>
      <c r="X182">
        <v>0.77083333333333337</v>
      </c>
      <c r="Y182">
        <v>4.8</v>
      </c>
      <c r="Z182">
        <v>1.6</v>
      </c>
      <c r="AA182">
        <v>0.13274013152706132</v>
      </c>
      <c r="AB182">
        <v>-0.13237835874669829</v>
      </c>
      <c r="AC182">
        <v>-0.3117168624155196</v>
      </c>
      <c r="AD182">
        <v>-0.68715692461015798</v>
      </c>
      <c r="AE182">
        <v>9.0681727711352921E-3</v>
      </c>
      <c r="AF182">
        <v>-0.19654949888340564</v>
      </c>
      <c r="AG182">
        <v>0.1081287049929453</v>
      </c>
      <c r="AH182">
        <v>-0.3788002342680773</v>
      </c>
      <c r="AI182">
        <v>0.34479210351936379</v>
      </c>
    </row>
    <row r="183" spans="1:35" x14ac:dyDescent="0.3">
      <c r="A183">
        <v>19</v>
      </c>
      <c r="B183">
        <v>220</v>
      </c>
      <c r="C183" s="26">
        <v>141.4</v>
      </c>
      <c r="D183" s="26">
        <v>258</v>
      </c>
      <c r="E183" s="26">
        <v>1</v>
      </c>
      <c r="F183">
        <v>-0.70706558007707332</v>
      </c>
      <c r="G183">
        <v>-0.52980874438209824</v>
      </c>
      <c r="H183">
        <v>-0.17725683569497508</v>
      </c>
      <c r="I183" t="s">
        <v>433</v>
      </c>
      <c r="J183" t="s">
        <v>32</v>
      </c>
      <c r="K183" t="s">
        <v>60</v>
      </c>
      <c r="L183" t="s">
        <v>275</v>
      </c>
      <c r="M183" s="27">
        <v>22.4</v>
      </c>
      <c r="N183" s="28">
        <v>10</v>
      </c>
      <c r="O183">
        <v>15.543333333333337</v>
      </c>
      <c r="P183">
        <v>5.6</v>
      </c>
      <c r="Q183">
        <v>0.2</v>
      </c>
      <c r="R183">
        <v>4.9000000000000004</v>
      </c>
      <c r="S183">
        <v>1.7</v>
      </c>
      <c r="T183">
        <v>0.3</v>
      </c>
      <c r="U183">
        <v>0.8</v>
      </c>
      <c r="V183">
        <v>0.46808510638297873</v>
      </c>
      <c r="W183">
        <v>4.7</v>
      </c>
      <c r="X183">
        <v>1</v>
      </c>
      <c r="Y183">
        <v>1</v>
      </c>
      <c r="Z183">
        <v>1.7</v>
      </c>
      <c r="AA183">
        <v>-1.6284833736525497</v>
      </c>
      <c r="AB183">
        <v>-1.2829904067883351</v>
      </c>
      <c r="AC183">
        <v>-0.38325092745629119</v>
      </c>
      <c r="AD183">
        <v>-0.68715692461015798</v>
      </c>
      <c r="AE183">
        <v>-1.5164363650682473</v>
      </c>
      <c r="AF183">
        <v>0.11383682536762199</v>
      </c>
      <c r="AG183">
        <v>-6.5861799150233005E-2</v>
      </c>
      <c r="AH183">
        <v>0.43502211166844573</v>
      </c>
      <c r="AI183">
        <v>0.24704216025086226</v>
      </c>
    </row>
    <row r="184" spans="1:35" x14ac:dyDescent="0.3">
      <c r="A184">
        <v>4</v>
      </c>
      <c r="B184">
        <v>40</v>
      </c>
      <c r="C184" s="26">
        <v>38.200000000000003</v>
      </c>
      <c r="D184" s="26">
        <v>36</v>
      </c>
      <c r="E184" s="26">
        <v>98</v>
      </c>
      <c r="F184">
        <v>0.22849796351697074</v>
      </c>
      <c r="G184">
        <v>-3.7484914452740895E-2</v>
      </c>
      <c r="H184">
        <v>0.26598287796971165</v>
      </c>
      <c r="I184" t="s">
        <v>123</v>
      </c>
      <c r="J184" t="s">
        <v>32</v>
      </c>
      <c r="K184" t="s">
        <v>124</v>
      </c>
      <c r="L184" t="s">
        <v>274</v>
      </c>
      <c r="M184" s="27">
        <v>26.9</v>
      </c>
      <c r="N184" s="28">
        <v>10</v>
      </c>
      <c r="O184">
        <v>32.251666666666672</v>
      </c>
      <c r="P184">
        <v>19</v>
      </c>
      <c r="Q184">
        <v>3.7</v>
      </c>
      <c r="R184">
        <v>4.7</v>
      </c>
      <c r="S184">
        <v>1.7</v>
      </c>
      <c r="T184">
        <v>1.1000000000000001</v>
      </c>
      <c r="U184">
        <v>0.6</v>
      </c>
      <c r="V184">
        <v>0.42514970059880242</v>
      </c>
      <c r="W184">
        <v>16.7</v>
      </c>
      <c r="X184">
        <v>0.84615384615384615</v>
      </c>
      <c r="Y184">
        <v>1.3</v>
      </c>
      <c r="Z184">
        <v>2.8</v>
      </c>
      <c r="AA184">
        <v>0.53669047675174275</v>
      </c>
      <c r="AB184">
        <v>2.0729613999997722</v>
      </c>
      <c r="AC184">
        <v>-0.45478499249706311</v>
      </c>
      <c r="AD184">
        <v>-0.68715692461015798</v>
      </c>
      <c r="AE184">
        <v>0.22699739246247583</v>
      </c>
      <c r="AF184">
        <v>-0.19654949888340564</v>
      </c>
      <c r="AG184">
        <v>-1.108642758990807</v>
      </c>
      <c r="AH184">
        <v>0.10132789139543134</v>
      </c>
      <c r="AI184">
        <v>-0.8282072157026561</v>
      </c>
    </row>
    <row r="185" spans="1:35" x14ac:dyDescent="0.3">
      <c r="A185">
        <v>10</v>
      </c>
      <c r="B185">
        <v>111</v>
      </c>
      <c r="C185" s="26">
        <v>110</v>
      </c>
      <c r="D185" s="26">
        <v>108</v>
      </c>
      <c r="E185" s="26">
        <v>60</v>
      </c>
      <c r="F185">
        <v>-0.24767055081863279</v>
      </c>
      <c r="G185">
        <v>-0.27770642704761556</v>
      </c>
      <c r="H185">
        <v>3.0035876228982766E-2</v>
      </c>
      <c r="I185" t="s">
        <v>218</v>
      </c>
      <c r="J185" t="s">
        <v>32</v>
      </c>
      <c r="K185" t="s">
        <v>76</v>
      </c>
      <c r="L185" t="s">
        <v>274</v>
      </c>
      <c r="M185" s="27">
        <v>35.4</v>
      </c>
      <c r="N185" s="28">
        <v>10</v>
      </c>
      <c r="O185">
        <v>27.088333333333331</v>
      </c>
      <c r="P185">
        <v>14.7</v>
      </c>
      <c r="Q185">
        <v>3.4</v>
      </c>
      <c r="R185">
        <v>2.2999999999999998</v>
      </c>
      <c r="S185">
        <v>1.7</v>
      </c>
      <c r="T185">
        <v>0.4</v>
      </c>
      <c r="U185">
        <v>0.5</v>
      </c>
      <c r="V185">
        <v>0.39814814814814814</v>
      </c>
      <c r="W185">
        <v>10.8</v>
      </c>
      <c r="X185">
        <v>0.84375</v>
      </c>
      <c r="Y185">
        <v>3.2</v>
      </c>
      <c r="Z185">
        <v>1.6</v>
      </c>
      <c r="AA185">
        <v>-0.15810411703470939</v>
      </c>
      <c r="AB185">
        <v>1.785308387989363</v>
      </c>
      <c r="AC185">
        <v>-1.3131937729863254</v>
      </c>
      <c r="AD185">
        <v>-0.68715692461015798</v>
      </c>
      <c r="AE185">
        <v>-1.2985071453769068</v>
      </c>
      <c r="AF185">
        <v>-0.35174266100891938</v>
      </c>
      <c r="AG185">
        <v>-1.1104560912174748</v>
      </c>
      <c r="AH185">
        <v>0.28970237729722625</v>
      </c>
      <c r="AI185">
        <v>0.34479210351936379</v>
      </c>
    </row>
    <row r="186" spans="1:35" x14ac:dyDescent="0.3">
      <c r="A186">
        <v>18</v>
      </c>
      <c r="B186">
        <v>211</v>
      </c>
      <c r="C186" s="26">
        <v>143.69999999999999</v>
      </c>
      <c r="D186" s="26">
        <v>153</v>
      </c>
      <c r="E186" s="26">
        <v>13</v>
      </c>
      <c r="F186">
        <v>-0.66380402695801133</v>
      </c>
      <c r="G186">
        <v>-0.53298735058973001</v>
      </c>
      <c r="H186">
        <v>-0.13081667636828131</v>
      </c>
      <c r="I186" t="s">
        <v>428</v>
      </c>
      <c r="J186" t="s">
        <v>429</v>
      </c>
      <c r="K186" t="s">
        <v>35</v>
      </c>
      <c r="L186" t="s">
        <v>274</v>
      </c>
      <c r="M186" s="27">
        <v>22.7</v>
      </c>
      <c r="N186" s="28">
        <v>10</v>
      </c>
      <c r="O186">
        <v>29.416666666666668</v>
      </c>
      <c r="P186">
        <v>9.1</v>
      </c>
      <c r="Q186">
        <v>2.1</v>
      </c>
      <c r="R186">
        <v>1.5</v>
      </c>
      <c r="S186">
        <v>1.7</v>
      </c>
      <c r="T186">
        <v>0.4</v>
      </c>
      <c r="U186">
        <v>0.1</v>
      </c>
      <c r="V186">
        <v>0.38961038961038963</v>
      </c>
      <c r="W186">
        <v>7.7</v>
      </c>
      <c r="X186">
        <v>1</v>
      </c>
      <c r="Y186">
        <v>1</v>
      </c>
      <c r="Z186">
        <v>1.2</v>
      </c>
      <c r="AA186">
        <v>-1.0629528903379957</v>
      </c>
      <c r="AB186">
        <v>0.53881200261092332</v>
      </c>
      <c r="AC186">
        <v>-1.5993300331494127</v>
      </c>
      <c r="AD186">
        <v>-0.68715692461015798</v>
      </c>
      <c r="AE186">
        <v>-1.2985071453769068</v>
      </c>
      <c r="AF186">
        <v>-0.97251530951097453</v>
      </c>
      <c r="AG186">
        <v>-0.88604984319486235</v>
      </c>
      <c r="AH186">
        <v>0.43502211166844573</v>
      </c>
      <c r="AI186">
        <v>0.73579187659337064</v>
      </c>
    </row>
    <row r="187" spans="1:35" x14ac:dyDescent="0.3">
      <c r="A187">
        <v>16</v>
      </c>
      <c r="B187">
        <v>188</v>
      </c>
      <c r="C187" s="26">
        <v>141</v>
      </c>
      <c r="D187" s="26">
        <v>165</v>
      </c>
      <c r="E187" s="26">
        <v>23</v>
      </c>
      <c r="F187">
        <v>-0.58746495719269176</v>
      </c>
      <c r="G187">
        <v>-0.60561074295988193</v>
      </c>
      <c r="H187">
        <v>1.814578576719017E-2</v>
      </c>
      <c r="I187" t="s">
        <v>265</v>
      </c>
      <c r="J187" t="s">
        <v>32</v>
      </c>
      <c r="K187" t="s">
        <v>52</v>
      </c>
      <c r="L187" t="s">
        <v>275</v>
      </c>
      <c r="M187" s="27">
        <v>22</v>
      </c>
      <c r="N187" s="28">
        <v>10</v>
      </c>
      <c r="O187">
        <v>31.411666666666662</v>
      </c>
      <c r="P187">
        <v>9.5</v>
      </c>
      <c r="Q187">
        <v>1.3</v>
      </c>
      <c r="R187">
        <v>3.8</v>
      </c>
      <c r="S187">
        <v>1.7</v>
      </c>
      <c r="T187">
        <v>1</v>
      </c>
      <c r="U187">
        <v>0.2</v>
      </c>
      <c r="V187">
        <v>0.33333333333333331</v>
      </c>
      <c r="W187">
        <v>10.5</v>
      </c>
      <c r="X187">
        <v>0.66666666666666663</v>
      </c>
      <c r="Y187">
        <v>1.8</v>
      </c>
      <c r="Z187">
        <v>1.3</v>
      </c>
      <c r="AA187">
        <v>-0.99832083510204661</v>
      </c>
      <c r="AB187">
        <v>-0.22826269608350125</v>
      </c>
      <c r="AC187">
        <v>-0.77668828518053656</v>
      </c>
      <c r="AD187">
        <v>-0.68715692461015798</v>
      </c>
      <c r="AE187">
        <v>9.0681727711352921E-3</v>
      </c>
      <c r="AF187">
        <v>-0.81732214738546061</v>
      </c>
      <c r="AG187">
        <v>-1.976283919614964</v>
      </c>
      <c r="AH187">
        <v>-0.61357198475827435</v>
      </c>
      <c r="AI187">
        <v>0.63804193332486892</v>
      </c>
    </row>
    <row r="188" spans="1:35" x14ac:dyDescent="0.3">
      <c r="A188">
        <v>21</v>
      </c>
      <c r="B188">
        <v>250</v>
      </c>
      <c r="C188" s="26">
        <v>0</v>
      </c>
      <c r="D188" s="26">
        <v>287</v>
      </c>
      <c r="E188" s="26">
        <v>2</v>
      </c>
      <c r="F188">
        <v>-0.78719387961828624</v>
      </c>
      <c r="G188">
        <v>-0.57584978047387492</v>
      </c>
      <c r="H188">
        <v>-0.21134409914441132</v>
      </c>
      <c r="I188" t="s">
        <v>463</v>
      </c>
      <c r="J188" t="s">
        <v>32</v>
      </c>
      <c r="K188" t="s">
        <v>76</v>
      </c>
      <c r="L188" t="s">
        <v>274</v>
      </c>
      <c r="M188" s="27">
        <v>30.7</v>
      </c>
      <c r="N188" s="28">
        <v>8</v>
      </c>
      <c r="O188">
        <v>22.079166666666662</v>
      </c>
      <c r="P188">
        <v>10.25</v>
      </c>
      <c r="Q188">
        <v>1.25</v>
      </c>
      <c r="R188">
        <v>3</v>
      </c>
      <c r="S188">
        <v>1.625</v>
      </c>
      <c r="T188">
        <v>0.625</v>
      </c>
      <c r="U188">
        <v>0</v>
      </c>
      <c r="V188">
        <v>0.39240506329113922</v>
      </c>
      <c r="W188">
        <v>9.875</v>
      </c>
      <c r="X188">
        <v>0.66666666666666663</v>
      </c>
      <c r="Y188">
        <v>1.875</v>
      </c>
      <c r="Z188">
        <v>0.5</v>
      </c>
      <c r="AA188">
        <v>-0.87713573153464219</v>
      </c>
      <c r="AB188">
        <v>-0.27620486475190281</v>
      </c>
      <c r="AC188">
        <v>-1.0628245453436238</v>
      </c>
      <c r="AD188">
        <v>-0.72085016905043331</v>
      </c>
      <c r="AE188">
        <v>-0.80816640107139104</v>
      </c>
      <c r="AF188">
        <v>-1.1277084716364882</v>
      </c>
      <c r="AG188">
        <v>-1.0923323464097525</v>
      </c>
      <c r="AH188">
        <v>-0.63746697393952234</v>
      </c>
      <c r="AI188">
        <v>1.4200414794728824</v>
      </c>
    </row>
    <row r="189" spans="1:35" x14ac:dyDescent="0.3">
      <c r="A189">
        <v>3</v>
      </c>
      <c r="B189">
        <v>36</v>
      </c>
      <c r="C189" s="26">
        <v>31.8</v>
      </c>
      <c r="D189" s="26">
        <v>27</v>
      </c>
      <c r="E189" s="26">
        <v>86</v>
      </c>
      <c r="F189">
        <v>0.27480687941401949</v>
      </c>
      <c r="G189">
        <v>0.36042292015170335</v>
      </c>
      <c r="H189">
        <v>-8.5616040737683863E-2</v>
      </c>
      <c r="I189" t="s">
        <v>95</v>
      </c>
      <c r="J189" t="s">
        <v>408</v>
      </c>
      <c r="K189" t="s">
        <v>52</v>
      </c>
      <c r="L189" t="s">
        <v>275</v>
      </c>
      <c r="M189" s="27">
        <v>22.1</v>
      </c>
      <c r="N189" s="28">
        <v>5</v>
      </c>
      <c r="O189">
        <v>32.163333333333334</v>
      </c>
      <c r="P189">
        <v>17</v>
      </c>
      <c r="Q189">
        <v>1.8</v>
      </c>
      <c r="R189">
        <v>8.8000000000000007</v>
      </c>
      <c r="S189">
        <v>1.6</v>
      </c>
      <c r="T189">
        <v>1</v>
      </c>
      <c r="U189">
        <v>2</v>
      </c>
      <c r="V189">
        <v>0.52459016393442626</v>
      </c>
      <c r="W189">
        <v>12.2</v>
      </c>
      <c r="X189">
        <v>0.70588235294117652</v>
      </c>
      <c r="Y189">
        <v>3.4</v>
      </c>
      <c r="Z189">
        <v>1.4</v>
      </c>
      <c r="AA189">
        <v>0.21353020057199762</v>
      </c>
      <c r="AB189">
        <v>0.25115899060051411</v>
      </c>
      <c r="AC189">
        <v>1.0116633408387599</v>
      </c>
      <c r="AD189">
        <v>-0.73208125053052497</v>
      </c>
      <c r="AE189">
        <v>9.0681727711352921E-3</v>
      </c>
      <c r="AF189">
        <v>1.9761547708737872</v>
      </c>
      <c r="AG189">
        <v>0.7798661354108265</v>
      </c>
      <c r="AH189">
        <v>-0.80584606922753266</v>
      </c>
      <c r="AI189">
        <v>0.5402919900563673</v>
      </c>
    </row>
    <row r="190" spans="1:35" x14ac:dyDescent="0.3">
      <c r="A190">
        <v>2</v>
      </c>
      <c r="B190">
        <v>22</v>
      </c>
      <c r="C190" s="26">
        <v>68.2</v>
      </c>
      <c r="D190" s="26">
        <v>63</v>
      </c>
      <c r="E190" s="26">
        <v>90</v>
      </c>
      <c r="F190">
        <v>0.51589818584831693</v>
      </c>
      <c r="G190">
        <v>0.47257672548076118</v>
      </c>
      <c r="H190">
        <v>4.3321460367555742E-2</v>
      </c>
      <c r="I190" t="s">
        <v>80</v>
      </c>
      <c r="J190" t="s">
        <v>405</v>
      </c>
      <c r="K190" t="s">
        <v>81</v>
      </c>
      <c r="L190" t="s">
        <v>275</v>
      </c>
      <c r="M190" s="27">
        <v>22.1</v>
      </c>
      <c r="N190" s="28">
        <v>10</v>
      </c>
      <c r="O190">
        <v>31.266666666666662</v>
      </c>
      <c r="P190">
        <v>13</v>
      </c>
      <c r="Q190">
        <v>1.4</v>
      </c>
      <c r="R190">
        <v>6.4</v>
      </c>
      <c r="S190">
        <v>1.6</v>
      </c>
      <c r="T190">
        <v>1.3</v>
      </c>
      <c r="U190">
        <v>2.9</v>
      </c>
      <c r="V190">
        <v>0.5</v>
      </c>
      <c r="W190">
        <v>9.6</v>
      </c>
      <c r="X190">
        <v>0.95238095238095233</v>
      </c>
      <c r="Y190">
        <v>2.1</v>
      </c>
      <c r="Z190">
        <v>1.6</v>
      </c>
      <c r="AA190">
        <v>-0.43279035178749264</v>
      </c>
      <c r="AB190">
        <v>-0.13237835874669829</v>
      </c>
      <c r="AC190">
        <v>0.15325456034949761</v>
      </c>
      <c r="AD190">
        <v>-0.73208125053052497</v>
      </c>
      <c r="AE190">
        <v>0.6628558318451564</v>
      </c>
      <c r="AF190">
        <v>3.3728932300034109</v>
      </c>
      <c r="AG190">
        <v>0.29711112486926844</v>
      </c>
      <c r="AH190">
        <v>0.71953363980486973</v>
      </c>
      <c r="AI190">
        <v>0.34479210351936379</v>
      </c>
    </row>
    <row r="191" spans="1:35" x14ac:dyDescent="0.3">
      <c r="A191">
        <v>16</v>
      </c>
      <c r="B191">
        <v>190</v>
      </c>
      <c r="C191" s="26">
        <v>140.4</v>
      </c>
      <c r="D191" s="26">
        <v>187</v>
      </c>
      <c r="E191" s="26">
        <v>21</v>
      </c>
      <c r="F191">
        <v>-0.59662282656782428</v>
      </c>
      <c r="G191">
        <v>-0.38455863983996541</v>
      </c>
      <c r="H191">
        <v>-0.21206418672785887</v>
      </c>
      <c r="I191" t="s">
        <v>288</v>
      </c>
      <c r="J191" t="s">
        <v>32</v>
      </c>
      <c r="K191" t="s">
        <v>37</v>
      </c>
      <c r="L191" t="s">
        <v>274</v>
      </c>
      <c r="M191" s="27">
        <v>20.399999999999999</v>
      </c>
      <c r="N191" s="28">
        <v>10</v>
      </c>
      <c r="O191">
        <v>22.788333333333338</v>
      </c>
      <c r="P191">
        <v>12.5</v>
      </c>
      <c r="Q191">
        <v>1.8</v>
      </c>
      <c r="R191">
        <v>2.1</v>
      </c>
      <c r="S191">
        <v>1.6</v>
      </c>
      <c r="T191">
        <v>0.5</v>
      </c>
      <c r="U191">
        <v>0.2</v>
      </c>
      <c r="V191">
        <v>0.46</v>
      </c>
      <c r="W191">
        <v>10</v>
      </c>
      <c r="X191">
        <v>0.83333333333333337</v>
      </c>
      <c r="Y191">
        <v>1.8</v>
      </c>
      <c r="Z191">
        <v>1</v>
      </c>
      <c r="AA191">
        <v>-0.51358042083242894</v>
      </c>
      <c r="AB191">
        <v>0.25115899060051411</v>
      </c>
      <c r="AC191">
        <v>-1.3847278380270971</v>
      </c>
      <c r="AD191">
        <v>-0.73208125053052497</v>
      </c>
      <c r="AE191">
        <v>-1.0805779256855663</v>
      </c>
      <c r="AF191">
        <v>-0.81732214738546061</v>
      </c>
      <c r="AG191">
        <v>-0.21595973571529206</v>
      </c>
      <c r="AH191">
        <v>0.10077080588579337</v>
      </c>
      <c r="AI191">
        <v>0.93129176313037398</v>
      </c>
    </row>
    <row r="192" spans="1:35" x14ac:dyDescent="0.3">
      <c r="A192">
        <v>10</v>
      </c>
      <c r="B192">
        <v>113</v>
      </c>
      <c r="C192" s="26">
        <v>137.5</v>
      </c>
      <c r="D192" s="26">
        <v>135</v>
      </c>
      <c r="E192" s="26">
        <v>43</v>
      </c>
      <c r="F192">
        <v>-0.25661473345996538</v>
      </c>
      <c r="G192">
        <v>-9.3542511391377092E-2</v>
      </c>
      <c r="H192">
        <v>-0.16307222206858829</v>
      </c>
      <c r="I192" t="s">
        <v>202</v>
      </c>
      <c r="J192" t="s">
        <v>32</v>
      </c>
      <c r="K192" t="s">
        <v>66</v>
      </c>
      <c r="L192" t="s">
        <v>275</v>
      </c>
      <c r="M192" s="27">
        <v>27</v>
      </c>
      <c r="N192" s="28">
        <v>10</v>
      </c>
      <c r="O192">
        <v>27.55</v>
      </c>
      <c r="P192">
        <v>12.2</v>
      </c>
      <c r="Q192">
        <v>3.1</v>
      </c>
      <c r="R192">
        <v>4.0999999999999996</v>
      </c>
      <c r="S192">
        <v>1.6</v>
      </c>
      <c r="T192">
        <v>0.5</v>
      </c>
      <c r="U192">
        <v>0.5</v>
      </c>
      <c r="V192">
        <v>0.44680851063829785</v>
      </c>
      <c r="W192">
        <v>9.4</v>
      </c>
      <c r="X192">
        <v>0.875</v>
      </c>
      <c r="Y192">
        <v>0.8</v>
      </c>
      <c r="Z192">
        <v>0.6</v>
      </c>
      <c r="AA192">
        <v>-0.56205446225939082</v>
      </c>
      <c r="AB192">
        <v>1.4976553759789539</v>
      </c>
      <c r="AC192">
        <v>-0.66938718761937888</v>
      </c>
      <c r="AD192">
        <v>-0.73208125053052497</v>
      </c>
      <c r="AE192">
        <v>-1.0805779256855663</v>
      </c>
      <c r="AF192">
        <v>-0.35174266100891938</v>
      </c>
      <c r="AG192">
        <v>-0.36787100450701687</v>
      </c>
      <c r="AH192">
        <v>0.10188497690506886</v>
      </c>
      <c r="AI192">
        <v>1.3222915362043808</v>
      </c>
    </row>
    <row r="193" spans="1:35" x14ac:dyDescent="0.3">
      <c r="A193">
        <v>4</v>
      </c>
      <c r="B193">
        <v>43</v>
      </c>
      <c r="C193" s="26">
        <v>31.1</v>
      </c>
      <c r="D193" s="26">
        <v>35</v>
      </c>
      <c r="E193" s="26">
        <v>100</v>
      </c>
      <c r="F193">
        <v>0.20350616710624797</v>
      </c>
      <c r="G193">
        <v>-1.7525476627063455E-2</v>
      </c>
      <c r="H193">
        <v>0.22103164373331141</v>
      </c>
      <c r="I193" t="s">
        <v>102</v>
      </c>
      <c r="J193" t="s">
        <v>32</v>
      </c>
      <c r="K193" t="s">
        <v>39</v>
      </c>
      <c r="L193" t="s">
        <v>275</v>
      </c>
      <c r="M193" s="27">
        <v>24.3</v>
      </c>
      <c r="N193" s="28">
        <v>10</v>
      </c>
      <c r="O193">
        <v>32.291666666666664</v>
      </c>
      <c r="P193">
        <v>18.2</v>
      </c>
      <c r="Q193">
        <v>2</v>
      </c>
      <c r="R193">
        <v>9.3000000000000007</v>
      </c>
      <c r="S193">
        <v>1.6</v>
      </c>
      <c r="T193">
        <v>0.2</v>
      </c>
      <c r="U193">
        <v>2.5</v>
      </c>
      <c r="V193">
        <v>0.39285714285714285</v>
      </c>
      <c r="W193">
        <v>16.8</v>
      </c>
      <c r="X193">
        <v>0.7142857142857143</v>
      </c>
      <c r="Y193">
        <v>4.2</v>
      </c>
      <c r="Z193">
        <v>1.7</v>
      </c>
      <c r="AA193">
        <v>0.40742636627984458</v>
      </c>
      <c r="AB193">
        <v>0.4429276652741202</v>
      </c>
      <c r="AC193">
        <v>1.1904985034406894</v>
      </c>
      <c r="AD193">
        <v>-0.73208125053052497</v>
      </c>
      <c r="AE193">
        <v>-1.7343655847595874</v>
      </c>
      <c r="AF193">
        <v>2.7521205815013561</v>
      </c>
      <c r="AG193">
        <v>-1.8293146196381691</v>
      </c>
      <c r="AH193">
        <v>-0.90198311146216226</v>
      </c>
      <c r="AI193">
        <v>0.24704216025086226</v>
      </c>
    </row>
    <row r="194" spans="1:35" x14ac:dyDescent="0.3">
      <c r="A194">
        <v>23</v>
      </c>
      <c r="B194">
        <v>265</v>
      </c>
      <c r="C194" s="26">
        <v>0</v>
      </c>
      <c r="D194" s="26">
        <v>197</v>
      </c>
      <c r="E194" s="26">
        <v>2</v>
      </c>
      <c r="F194">
        <v>-0.83913611024836232</v>
      </c>
      <c r="G194">
        <v>-0.53898385194962606</v>
      </c>
      <c r="H194">
        <v>-0.30015225829873626</v>
      </c>
      <c r="I194" t="s">
        <v>484</v>
      </c>
      <c r="J194" t="s">
        <v>32</v>
      </c>
      <c r="K194" t="s">
        <v>74</v>
      </c>
      <c r="L194" t="s">
        <v>274</v>
      </c>
      <c r="M194" s="27">
        <v>26.9</v>
      </c>
      <c r="N194" s="28">
        <v>10</v>
      </c>
      <c r="O194">
        <v>16.240000000000002</v>
      </c>
      <c r="P194">
        <v>4.7</v>
      </c>
      <c r="Q194">
        <v>1</v>
      </c>
      <c r="R194">
        <v>3.2</v>
      </c>
      <c r="S194">
        <v>1.6</v>
      </c>
      <c r="T194">
        <v>0.3</v>
      </c>
      <c r="U194">
        <v>0.5</v>
      </c>
      <c r="V194">
        <v>0.38297872340425532</v>
      </c>
      <c r="W194">
        <v>4.7</v>
      </c>
      <c r="X194">
        <v>1</v>
      </c>
      <c r="Y194">
        <v>0.1</v>
      </c>
      <c r="Z194">
        <v>0.3</v>
      </c>
      <c r="AA194">
        <v>-1.773905497933435</v>
      </c>
      <c r="AB194">
        <v>-0.51591570809391052</v>
      </c>
      <c r="AC194">
        <v>-0.99129048030285194</v>
      </c>
      <c r="AD194">
        <v>-0.73208125053052497</v>
      </c>
      <c r="AE194">
        <v>-1.5164363650682473</v>
      </c>
      <c r="AF194">
        <v>-0.35174266100891938</v>
      </c>
      <c r="AG194">
        <v>-0.59244326181798457</v>
      </c>
      <c r="AH194">
        <v>7.4191911993527976E-3</v>
      </c>
      <c r="AI194">
        <v>1.6155413660098856</v>
      </c>
    </row>
    <row r="195" spans="1:35" x14ac:dyDescent="0.3">
      <c r="A195">
        <v>21</v>
      </c>
      <c r="B195">
        <v>247</v>
      </c>
      <c r="C195" s="26">
        <v>139.30000000000001</v>
      </c>
      <c r="D195" s="26">
        <v>226</v>
      </c>
      <c r="E195" s="26">
        <v>9</v>
      </c>
      <c r="F195">
        <v>-0.77845114106824043</v>
      </c>
      <c r="G195">
        <v>-0.58096467601443935</v>
      </c>
      <c r="H195">
        <v>-0.19748646505380107</v>
      </c>
      <c r="I195" t="s">
        <v>456</v>
      </c>
      <c r="J195" t="s">
        <v>32</v>
      </c>
      <c r="K195" t="s">
        <v>111</v>
      </c>
      <c r="L195" t="s">
        <v>275</v>
      </c>
      <c r="M195" s="27">
        <v>20.3</v>
      </c>
      <c r="N195" s="28">
        <v>10</v>
      </c>
      <c r="O195">
        <v>21.319999999999997</v>
      </c>
      <c r="P195">
        <v>8.5</v>
      </c>
      <c r="Q195">
        <v>1.4</v>
      </c>
      <c r="R195">
        <v>2.7</v>
      </c>
      <c r="S195">
        <v>1.6</v>
      </c>
      <c r="T195">
        <v>0.7</v>
      </c>
      <c r="U195">
        <v>0.3</v>
      </c>
      <c r="V195">
        <v>0.38028169014084506</v>
      </c>
      <c r="W195">
        <v>7.1</v>
      </c>
      <c r="X195">
        <v>0.65384615384615385</v>
      </c>
      <c r="Y195">
        <v>2.6</v>
      </c>
      <c r="Z195">
        <v>0.8</v>
      </c>
      <c r="AA195">
        <v>-1.1599009731919192</v>
      </c>
      <c r="AB195">
        <v>-0.13237835874669829</v>
      </c>
      <c r="AC195">
        <v>-1.1701256429047815</v>
      </c>
      <c r="AD195">
        <v>-0.73208125053052497</v>
      </c>
      <c r="AE195">
        <v>-0.64471948630288589</v>
      </c>
      <c r="AF195">
        <v>-0.6621289852599469</v>
      </c>
      <c r="AG195">
        <v>-0.90631574631964917</v>
      </c>
      <c r="AH195">
        <v>-0.94782329054092618</v>
      </c>
      <c r="AI195">
        <v>1.1267916496673773</v>
      </c>
    </row>
    <row r="196" spans="1:35" x14ac:dyDescent="0.3">
      <c r="A196">
        <v>21</v>
      </c>
      <c r="B196">
        <v>244</v>
      </c>
      <c r="C196" s="26">
        <v>143.1</v>
      </c>
      <c r="D196" s="26">
        <v>163</v>
      </c>
      <c r="E196" s="26">
        <v>6</v>
      </c>
      <c r="F196">
        <v>-0.76998913470638775</v>
      </c>
      <c r="G196">
        <v>-0.79962774916139223</v>
      </c>
      <c r="H196">
        <v>2.9638614455004486E-2</v>
      </c>
      <c r="I196" t="s">
        <v>457</v>
      </c>
      <c r="J196" t="s">
        <v>32</v>
      </c>
      <c r="K196" t="s">
        <v>100</v>
      </c>
      <c r="L196" t="s">
        <v>274</v>
      </c>
      <c r="M196" s="27">
        <v>24.2</v>
      </c>
      <c r="N196" s="28">
        <v>10</v>
      </c>
      <c r="O196">
        <v>25.306666666666665</v>
      </c>
      <c r="P196">
        <v>9.9</v>
      </c>
      <c r="Q196">
        <v>0.8</v>
      </c>
      <c r="R196">
        <v>3.3</v>
      </c>
      <c r="S196">
        <v>1.6</v>
      </c>
      <c r="T196">
        <v>0.8</v>
      </c>
      <c r="U196">
        <v>0.1</v>
      </c>
      <c r="V196">
        <v>0.34234234234234234</v>
      </c>
      <c r="W196">
        <v>11.1</v>
      </c>
      <c r="X196">
        <v>0.68181818181818177</v>
      </c>
      <c r="Y196">
        <v>2.2000000000000002</v>
      </c>
      <c r="Z196">
        <v>1.8</v>
      </c>
      <c r="AA196">
        <v>-0.93368877986609755</v>
      </c>
      <c r="AB196">
        <v>-0.70768438276751655</v>
      </c>
      <c r="AC196">
        <v>-0.95552344778246612</v>
      </c>
      <c r="AD196">
        <v>-0.73208125053052497</v>
      </c>
      <c r="AE196">
        <v>-0.42679026661154529</v>
      </c>
      <c r="AF196">
        <v>-0.97251530951097453</v>
      </c>
      <c r="AG196">
        <v>-1.9560180164901761</v>
      </c>
      <c r="AH196">
        <v>-0.6616405058755892</v>
      </c>
      <c r="AI196">
        <v>0.14929221698236048</v>
      </c>
    </row>
    <row r="197" spans="1:35" x14ac:dyDescent="0.3">
      <c r="A197">
        <v>23</v>
      </c>
      <c r="B197">
        <v>276</v>
      </c>
      <c r="C197" s="26">
        <v>0</v>
      </c>
      <c r="D197" s="26">
        <v>452</v>
      </c>
      <c r="E197" s="26">
        <v>0</v>
      </c>
      <c r="F197">
        <v>-0.89780305932746562</v>
      </c>
      <c r="G197">
        <v>-0.80515855195306218</v>
      </c>
      <c r="H197">
        <v>-9.264450737440344E-2</v>
      </c>
      <c r="I197" t="s">
        <v>497</v>
      </c>
      <c r="J197" t="s">
        <v>498</v>
      </c>
      <c r="K197" t="s">
        <v>160</v>
      </c>
      <c r="L197" t="s">
        <v>274</v>
      </c>
      <c r="M197" s="27">
        <v>24.1</v>
      </c>
      <c r="N197" s="28">
        <v>5</v>
      </c>
      <c r="O197">
        <v>16.866666666666667</v>
      </c>
      <c r="P197">
        <v>7.4</v>
      </c>
      <c r="Q197">
        <v>1</v>
      </c>
      <c r="R197">
        <v>2</v>
      </c>
      <c r="S197">
        <v>1.6</v>
      </c>
      <c r="T197">
        <v>0.4</v>
      </c>
      <c r="U197">
        <v>0</v>
      </c>
      <c r="V197">
        <v>0.31428571428571428</v>
      </c>
      <c r="W197">
        <v>7</v>
      </c>
      <c r="X197">
        <v>0.83333333333333337</v>
      </c>
      <c r="Y197">
        <v>2.4</v>
      </c>
      <c r="Z197">
        <v>1.4</v>
      </c>
      <c r="AA197">
        <v>-1.3376391250907789</v>
      </c>
      <c r="AB197">
        <v>-0.51591570809391052</v>
      </c>
      <c r="AC197">
        <v>-1.4204948705474831</v>
      </c>
      <c r="AD197">
        <v>-0.73208125053052497</v>
      </c>
      <c r="AE197">
        <v>-1.2985071453769068</v>
      </c>
      <c r="AF197">
        <v>-1.1277084716364882</v>
      </c>
      <c r="AG197">
        <v>-1.5020975423416676</v>
      </c>
      <c r="AH197">
        <v>0.14772515598383318</v>
      </c>
      <c r="AI197">
        <v>0.5402919900563673</v>
      </c>
    </row>
    <row r="198" spans="1:35" x14ac:dyDescent="0.3">
      <c r="A198">
        <v>13</v>
      </c>
      <c r="B198">
        <v>149</v>
      </c>
      <c r="C198" s="26">
        <v>46.4</v>
      </c>
      <c r="D198" s="26">
        <v>38</v>
      </c>
      <c r="E198" s="26">
        <v>83</v>
      </c>
      <c r="F198">
        <v>-0.43636706955700261</v>
      </c>
      <c r="G198">
        <v>-0.29353999671492775</v>
      </c>
      <c r="H198">
        <v>-0.14282707284207485</v>
      </c>
      <c r="I198" t="s">
        <v>223</v>
      </c>
      <c r="J198" t="s">
        <v>224</v>
      </c>
      <c r="K198" t="s">
        <v>92</v>
      </c>
      <c r="L198" t="s">
        <v>275</v>
      </c>
      <c r="M198" s="27">
        <v>26.5</v>
      </c>
      <c r="N198" s="28">
        <v>9</v>
      </c>
      <c r="O198">
        <v>25.085185185185185</v>
      </c>
      <c r="P198">
        <v>11.222222222222221</v>
      </c>
      <c r="Q198">
        <v>1.7777777777777777</v>
      </c>
      <c r="R198">
        <v>3.4444444444444446</v>
      </c>
      <c r="S198">
        <v>1.5555555555555556</v>
      </c>
      <c r="T198">
        <v>1</v>
      </c>
      <c r="U198">
        <v>0.33333333333333331</v>
      </c>
      <c r="V198">
        <v>0.41666666666666669</v>
      </c>
      <c r="W198">
        <v>9.3333333333333339</v>
      </c>
      <c r="X198">
        <v>0.75</v>
      </c>
      <c r="Y198">
        <v>2.2222222222222223</v>
      </c>
      <c r="Z198">
        <v>0.77777777777777779</v>
      </c>
      <c r="AA198">
        <v>-0.7200439306139329</v>
      </c>
      <c r="AB198">
        <v>0.22985136008122439</v>
      </c>
      <c r="AC198">
        <v>-0.90385995636413075</v>
      </c>
      <c r="AD198">
        <v>-0.75204761760624372</v>
      </c>
      <c r="AE198">
        <v>9.0681727711352921E-3</v>
      </c>
      <c r="AF198">
        <v>-0.61039793121810904</v>
      </c>
      <c r="AG198">
        <v>-0.73580434281793183</v>
      </c>
      <c r="AH198">
        <v>-0.30713958394896135</v>
      </c>
      <c r="AI198">
        <v>1.1485138592825999</v>
      </c>
    </row>
    <row r="199" spans="1:35" x14ac:dyDescent="0.3">
      <c r="A199">
        <v>21</v>
      </c>
      <c r="B199">
        <v>249</v>
      </c>
      <c r="C199" s="26">
        <v>0</v>
      </c>
      <c r="D199" s="26">
        <v>387</v>
      </c>
      <c r="E199" s="26">
        <v>0</v>
      </c>
      <c r="F199">
        <v>-0.78667464537844378</v>
      </c>
      <c r="G199">
        <v>-0.51975212431125284</v>
      </c>
      <c r="H199">
        <v>-0.26692252106719094</v>
      </c>
      <c r="I199" t="s">
        <v>461</v>
      </c>
      <c r="J199" t="s">
        <v>462</v>
      </c>
      <c r="K199" t="s">
        <v>64</v>
      </c>
      <c r="L199" t="s">
        <v>274</v>
      </c>
      <c r="M199" s="27">
        <v>24.1</v>
      </c>
      <c r="N199" s="28">
        <v>2</v>
      </c>
      <c r="O199">
        <v>19.966666666666669</v>
      </c>
      <c r="P199">
        <v>4</v>
      </c>
      <c r="Q199">
        <v>0.5</v>
      </c>
      <c r="R199">
        <v>3</v>
      </c>
      <c r="S199">
        <v>1.5</v>
      </c>
      <c r="T199">
        <v>1.5</v>
      </c>
      <c r="U199">
        <v>0</v>
      </c>
      <c r="V199">
        <v>0.6</v>
      </c>
      <c r="W199">
        <v>2.5</v>
      </c>
      <c r="X199">
        <v>0.5</v>
      </c>
      <c r="Y199">
        <v>1</v>
      </c>
      <c r="Z199">
        <v>1.5</v>
      </c>
      <c r="AA199">
        <v>-1.8870115945963457</v>
      </c>
      <c r="AB199">
        <v>-0.99533739477792582</v>
      </c>
      <c r="AC199">
        <v>-1.0628245453436238</v>
      </c>
      <c r="AD199">
        <v>-0.77700557645089219</v>
      </c>
      <c r="AE199">
        <v>1.098714271227837</v>
      </c>
      <c r="AF199">
        <v>-1.1277084716364882</v>
      </c>
      <c r="AG199">
        <v>0.38641135205996557</v>
      </c>
      <c r="AH199">
        <v>-0.75554920607166753</v>
      </c>
      <c r="AI199">
        <v>0.44254204678786557</v>
      </c>
    </row>
    <row r="200" spans="1:35" x14ac:dyDescent="0.3">
      <c r="A200">
        <v>27</v>
      </c>
      <c r="B200">
        <v>316</v>
      </c>
      <c r="C200" s="26">
        <v>101.5</v>
      </c>
      <c r="D200" s="26">
        <v>238</v>
      </c>
      <c r="E200" s="26">
        <v>0</v>
      </c>
      <c r="F200">
        <v>-1.0160111253811801</v>
      </c>
      <c r="G200">
        <v>-0.69706113340711606</v>
      </c>
      <c r="H200">
        <v>-0.31894999197406404</v>
      </c>
      <c r="I200" t="s">
        <v>550</v>
      </c>
      <c r="J200" t="s">
        <v>32</v>
      </c>
      <c r="K200" t="s">
        <v>58</v>
      </c>
      <c r="L200" t="s">
        <v>45</v>
      </c>
      <c r="M200" s="27">
        <v>29.6</v>
      </c>
      <c r="N200" s="28">
        <v>10</v>
      </c>
      <c r="O200">
        <v>10.27</v>
      </c>
      <c r="P200">
        <v>3.4</v>
      </c>
      <c r="Q200">
        <v>0.4</v>
      </c>
      <c r="R200">
        <v>3.8</v>
      </c>
      <c r="S200">
        <v>1.5</v>
      </c>
      <c r="T200">
        <v>0.2</v>
      </c>
      <c r="U200">
        <v>0.7</v>
      </c>
      <c r="V200">
        <v>0.48275862068965519</v>
      </c>
      <c r="W200">
        <v>2.9</v>
      </c>
      <c r="X200">
        <v>0.33333333333333331</v>
      </c>
      <c r="Y200">
        <v>0.6</v>
      </c>
      <c r="Z200">
        <v>1.1000000000000001</v>
      </c>
      <c r="AA200">
        <v>-1.9839596774502692</v>
      </c>
      <c r="AB200">
        <v>-1.0912217321147288</v>
      </c>
      <c r="AC200">
        <v>-0.77668828518053656</v>
      </c>
      <c r="AD200">
        <v>-0.77700557645089219</v>
      </c>
      <c r="AE200">
        <v>-1.7343655847595874</v>
      </c>
      <c r="AF200">
        <v>-4.1356336757891909E-2</v>
      </c>
      <c r="AG200">
        <v>4.9858571423433444E-3</v>
      </c>
      <c r="AH200">
        <v>-0.70748068495435279</v>
      </c>
      <c r="AI200">
        <v>0.83354181986187226</v>
      </c>
    </row>
    <row r="201" spans="1:35" x14ac:dyDescent="0.3">
      <c r="A201">
        <v>25</v>
      </c>
      <c r="B201">
        <v>293</v>
      </c>
      <c r="C201" s="26">
        <v>0</v>
      </c>
      <c r="D201" s="26">
        <v>339</v>
      </c>
      <c r="E201" s="26">
        <v>1</v>
      </c>
      <c r="F201">
        <v>-0.94381940779291129</v>
      </c>
      <c r="G201">
        <v>-0.71741317233453972</v>
      </c>
      <c r="H201">
        <v>-0.22640623545837157</v>
      </c>
      <c r="I201" t="s">
        <v>513</v>
      </c>
      <c r="J201" t="s">
        <v>32</v>
      </c>
      <c r="K201" t="s">
        <v>111</v>
      </c>
      <c r="L201" t="s">
        <v>274</v>
      </c>
      <c r="M201" s="27">
        <v>23.8</v>
      </c>
      <c r="N201" s="28">
        <v>8</v>
      </c>
      <c r="O201">
        <v>14.620833333333334</v>
      </c>
      <c r="P201">
        <v>7.125</v>
      </c>
      <c r="Q201">
        <v>1.125</v>
      </c>
      <c r="R201">
        <v>1.5</v>
      </c>
      <c r="S201">
        <v>1.5</v>
      </c>
      <c r="T201">
        <v>0.25</v>
      </c>
      <c r="U201">
        <v>0.375</v>
      </c>
      <c r="V201">
        <v>0.47058823529411764</v>
      </c>
      <c r="W201">
        <v>4.25</v>
      </c>
      <c r="X201">
        <v>0.76190476190476186</v>
      </c>
      <c r="Y201">
        <v>2.625</v>
      </c>
      <c r="Z201">
        <v>1.75</v>
      </c>
      <c r="AA201">
        <v>-1.382073663065494</v>
      </c>
      <c r="AB201">
        <v>-0.39606028642290664</v>
      </c>
      <c r="AC201">
        <v>-1.5993300331494127</v>
      </c>
      <c r="AD201">
        <v>-0.77700557645089219</v>
      </c>
      <c r="AE201">
        <v>-1.6254009749139173</v>
      </c>
      <c r="AF201">
        <v>-0.54573411366581159</v>
      </c>
      <c r="AG201">
        <v>-4.8149885077088971E-2</v>
      </c>
      <c r="AH201">
        <v>-0.28113120688194498</v>
      </c>
      <c r="AI201">
        <v>0.19816718861661137</v>
      </c>
    </row>
    <row r="202" spans="1:35" x14ac:dyDescent="0.3">
      <c r="A202">
        <v>24</v>
      </c>
      <c r="B202">
        <v>279</v>
      </c>
      <c r="C202" s="26">
        <v>0</v>
      </c>
      <c r="D202" s="26">
        <v>474</v>
      </c>
      <c r="E202" s="26">
        <v>0</v>
      </c>
      <c r="F202">
        <v>-0.90607870949487013</v>
      </c>
      <c r="G202">
        <v>-0.58132472031594906</v>
      </c>
      <c r="H202">
        <v>-0.32475398917892107</v>
      </c>
      <c r="I202" t="s">
        <v>501</v>
      </c>
      <c r="J202" t="s">
        <v>32</v>
      </c>
      <c r="K202" t="s">
        <v>66</v>
      </c>
      <c r="L202" t="s">
        <v>274</v>
      </c>
      <c r="M202" s="27">
        <v>20</v>
      </c>
      <c r="N202" s="28">
        <v>8</v>
      </c>
      <c r="O202">
        <v>18.964583333333334</v>
      </c>
      <c r="P202">
        <v>4.5</v>
      </c>
      <c r="Q202">
        <v>0.25</v>
      </c>
      <c r="R202">
        <v>3.375</v>
      </c>
      <c r="S202">
        <v>1.5</v>
      </c>
      <c r="T202">
        <v>0.875</v>
      </c>
      <c r="U202">
        <v>0.125</v>
      </c>
      <c r="V202">
        <v>0.46666666666666667</v>
      </c>
      <c r="W202">
        <v>3.75</v>
      </c>
      <c r="X202">
        <v>0.66666666666666663</v>
      </c>
      <c r="Y202">
        <v>1.125</v>
      </c>
      <c r="Z202">
        <v>0.75</v>
      </c>
      <c r="AA202">
        <v>-1.8062215255514094</v>
      </c>
      <c r="AB202">
        <v>-1.2350482381199335</v>
      </c>
      <c r="AC202">
        <v>-0.92869817339217664</v>
      </c>
      <c r="AD202">
        <v>-0.77700557645089219</v>
      </c>
      <c r="AE202">
        <v>-0.26334335184304014</v>
      </c>
      <c r="AF202">
        <v>-0.93371701897959603</v>
      </c>
      <c r="AG202">
        <v>-6.5038137681078148E-2</v>
      </c>
      <c r="AH202">
        <v>-0.39851708212704307</v>
      </c>
      <c r="AI202">
        <v>1.1756666213016282</v>
      </c>
    </row>
    <row r="203" spans="1:35" x14ac:dyDescent="0.3">
      <c r="A203">
        <v>21</v>
      </c>
      <c r="B203">
        <v>246</v>
      </c>
      <c r="C203" s="26">
        <v>142.69999999999999</v>
      </c>
      <c r="D203" s="26">
        <v>155</v>
      </c>
      <c r="E203" s="26">
        <v>16</v>
      </c>
      <c r="F203">
        <v>-0.77779683884082984</v>
      </c>
      <c r="G203">
        <v>-0.54443273451548746</v>
      </c>
      <c r="H203">
        <v>-0.23336410432534238</v>
      </c>
      <c r="I203" t="s">
        <v>478</v>
      </c>
      <c r="J203" t="s">
        <v>32</v>
      </c>
      <c r="K203" t="s">
        <v>90</v>
      </c>
      <c r="L203" t="s">
        <v>275</v>
      </c>
      <c r="M203" s="27">
        <v>25.7</v>
      </c>
      <c r="N203" s="28">
        <v>10</v>
      </c>
      <c r="O203">
        <v>21.203333333333333</v>
      </c>
      <c r="P203">
        <v>8.8000000000000007</v>
      </c>
      <c r="Q203">
        <v>0.9</v>
      </c>
      <c r="R203">
        <v>2.9</v>
      </c>
      <c r="S203">
        <v>1.5</v>
      </c>
      <c r="T203">
        <v>0.4</v>
      </c>
      <c r="U203">
        <v>0.8</v>
      </c>
      <c r="V203">
        <v>0.43037974683544306</v>
      </c>
      <c r="W203">
        <v>7.9</v>
      </c>
      <c r="X203">
        <v>0.6470588235294118</v>
      </c>
      <c r="Y203">
        <v>1.7</v>
      </c>
      <c r="Z203">
        <v>0.9</v>
      </c>
      <c r="AA203">
        <v>-1.1114269317649572</v>
      </c>
      <c r="AB203">
        <v>-0.61180004543071353</v>
      </c>
      <c r="AC203">
        <v>-1.0985915778640098</v>
      </c>
      <c r="AD203">
        <v>-0.77700557645089219</v>
      </c>
      <c r="AE203">
        <v>-1.2985071453769068</v>
      </c>
      <c r="AF203">
        <v>0.11383682536762199</v>
      </c>
      <c r="AG203">
        <v>-0.48435844515245369</v>
      </c>
      <c r="AH203">
        <v>-0.66108342036595114</v>
      </c>
      <c r="AI203">
        <v>1.0290417063988755</v>
      </c>
    </row>
    <row r="204" spans="1:35" x14ac:dyDescent="0.3">
      <c r="A204">
        <v>5</v>
      </c>
      <c r="B204">
        <v>52</v>
      </c>
      <c r="C204" s="26">
        <v>64.599999999999994</v>
      </c>
      <c r="D204" s="26">
        <v>64</v>
      </c>
      <c r="E204" s="26">
        <v>91</v>
      </c>
      <c r="F204">
        <v>0.10934169452652596</v>
      </c>
      <c r="G204">
        <v>7.9424009752201805E-2</v>
      </c>
      <c r="H204">
        <v>2.991768477432416E-2</v>
      </c>
      <c r="I204" t="s">
        <v>107</v>
      </c>
      <c r="J204" t="s">
        <v>32</v>
      </c>
      <c r="K204" t="s">
        <v>98</v>
      </c>
      <c r="L204" t="s">
        <v>275</v>
      </c>
      <c r="M204" s="27">
        <v>31.3</v>
      </c>
      <c r="N204" s="28">
        <v>10</v>
      </c>
      <c r="O204">
        <v>29.56666666666667</v>
      </c>
      <c r="P204">
        <v>18.899999999999999</v>
      </c>
      <c r="Q204">
        <v>3</v>
      </c>
      <c r="R204">
        <v>4.9000000000000004</v>
      </c>
      <c r="S204">
        <v>1.5</v>
      </c>
      <c r="T204">
        <v>0.7</v>
      </c>
      <c r="U204">
        <v>0.1</v>
      </c>
      <c r="V204">
        <v>0.42857142857142855</v>
      </c>
      <c r="W204">
        <v>12.6</v>
      </c>
      <c r="X204">
        <v>0.92727272727272725</v>
      </c>
      <c r="Y204">
        <v>5.5</v>
      </c>
      <c r="Z204">
        <v>1.2</v>
      </c>
      <c r="AA204">
        <v>0.52053246294275524</v>
      </c>
      <c r="AB204">
        <v>1.4017710386421509</v>
      </c>
      <c r="AC204">
        <v>-0.38325092745629119</v>
      </c>
      <c r="AD204">
        <v>-0.77700557645089219</v>
      </c>
      <c r="AE204">
        <v>-0.64471948630288589</v>
      </c>
      <c r="AF204">
        <v>-0.97251530951097453</v>
      </c>
      <c r="AG204">
        <v>-0.78636765050923618</v>
      </c>
      <c r="AH204">
        <v>1.6205796598218194</v>
      </c>
      <c r="AI204">
        <v>0.73579187659337064</v>
      </c>
    </row>
    <row r="205" spans="1:35" x14ac:dyDescent="0.3">
      <c r="A205">
        <v>19</v>
      </c>
      <c r="B205">
        <v>224</v>
      </c>
      <c r="C205" s="26">
        <v>0</v>
      </c>
      <c r="D205" s="26">
        <v>362</v>
      </c>
      <c r="E205" s="26">
        <v>2</v>
      </c>
      <c r="F205">
        <v>-0.72367191108308759</v>
      </c>
      <c r="G205">
        <v>-0.5675154103485176</v>
      </c>
      <c r="H205">
        <v>-0.15615650073456999</v>
      </c>
      <c r="I205" t="s">
        <v>454</v>
      </c>
      <c r="J205" t="s">
        <v>455</v>
      </c>
      <c r="K205" t="s">
        <v>76</v>
      </c>
      <c r="L205" t="s">
        <v>274</v>
      </c>
      <c r="M205" s="27">
        <v>21.5</v>
      </c>
      <c r="N205" s="28">
        <v>10</v>
      </c>
      <c r="O205">
        <v>18.056666666666668</v>
      </c>
      <c r="P205">
        <v>10.4</v>
      </c>
      <c r="Q205">
        <v>1.3</v>
      </c>
      <c r="R205">
        <v>1.7</v>
      </c>
      <c r="S205">
        <v>1.5</v>
      </c>
      <c r="T205">
        <v>0.8</v>
      </c>
      <c r="U205">
        <v>0.1</v>
      </c>
      <c r="V205">
        <v>0.42696629213483145</v>
      </c>
      <c r="W205">
        <v>8.9</v>
      </c>
      <c r="X205">
        <v>0.75</v>
      </c>
      <c r="Y205">
        <v>2</v>
      </c>
      <c r="Z205">
        <v>1.4</v>
      </c>
      <c r="AA205">
        <v>-0.8528987108211612</v>
      </c>
      <c r="AB205">
        <v>-0.22826269608350125</v>
      </c>
      <c r="AC205">
        <v>-1.5277959681086408</v>
      </c>
      <c r="AD205">
        <v>-0.77700557645089219</v>
      </c>
      <c r="AE205">
        <v>-0.42679026661154529</v>
      </c>
      <c r="AF205">
        <v>-0.97251530951097453</v>
      </c>
      <c r="AG205">
        <v>-0.58222730561141278</v>
      </c>
      <c r="AH205">
        <v>-0.28043484999489765</v>
      </c>
      <c r="AI205">
        <v>0.5402919900563673</v>
      </c>
    </row>
    <row r="206" spans="1:35" x14ac:dyDescent="0.3">
      <c r="A206">
        <v>13</v>
      </c>
      <c r="B206">
        <v>154</v>
      </c>
      <c r="C206" s="26">
        <v>0</v>
      </c>
      <c r="D206" s="26">
        <v>283</v>
      </c>
      <c r="E206" s="26">
        <v>3</v>
      </c>
      <c r="F206">
        <v>-0.45054488185343555</v>
      </c>
      <c r="G206">
        <v>-0.28640482305646064</v>
      </c>
      <c r="H206">
        <v>-0.16414005879697491</v>
      </c>
      <c r="I206" t="s">
        <v>236</v>
      </c>
      <c r="J206" t="s">
        <v>32</v>
      </c>
      <c r="K206" t="s">
        <v>48</v>
      </c>
      <c r="L206" t="s">
        <v>274</v>
      </c>
      <c r="M206" s="27">
        <v>33.5</v>
      </c>
      <c r="N206" s="28">
        <v>10</v>
      </c>
      <c r="O206">
        <v>22.973333333333336</v>
      </c>
      <c r="P206">
        <v>8.4</v>
      </c>
      <c r="Q206">
        <v>1.6</v>
      </c>
      <c r="R206">
        <v>2.9</v>
      </c>
      <c r="S206">
        <v>1.5</v>
      </c>
      <c r="T206">
        <v>0.9</v>
      </c>
      <c r="U206">
        <v>0.6</v>
      </c>
      <c r="V206">
        <v>0.38571428571428573</v>
      </c>
      <c r="W206">
        <v>7</v>
      </c>
      <c r="X206">
        <v>0.875</v>
      </c>
      <c r="Y206">
        <v>1.6</v>
      </c>
      <c r="Z206">
        <v>0.5</v>
      </c>
      <c r="AA206">
        <v>-1.1760589870009064</v>
      </c>
      <c r="AB206">
        <v>5.9390315926908008E-2</v>
      </c>
      <c r="AC206">
        <v>-1.0985915778640098</v>
      </c>
      <c r="AD206">
        <v>-0.77700557645089219</v>
      </c>
      <c r="AE206">
        <v>-0.20886104692020499</v>
      </c>
      <c r="AF206">
        <v>-0.19654949888340564</v>
      </c>
      <c r="AG206">
        <v>-0.84387071400697855</v>
      </c>
      <c r="AH206">
        <v>0.24386219821846192</v>
      </c>
      <c r="AI206">
        <v>1.4200414794728824</v>
      </c>
    </row>
    <row r="207" spans="1:35" x14ac:dyDescent="0.3">
      <c r="A207">
        <v>12</v>
      </c>
      <c r="B207">
        <v>144</v>
      </c>
      <c r="C207" s="26">
        <v>127.9</v>
      </c>
      <c r="D207" s="26">
        <v>125</v>
      </c>
      <c r="E207" s="26">
        <v>35</v>
      </c>
      <c r="F207">
        <v>-0.42074526135972362</v>
      </c>
      <c r="G207">
        <v>-0.32295681038152124</v>
      </c>
      <c r="H207">
        <v>-9.7788450978202379E-2</v>
      </c>
      <c r="I207" t="s">
        <v>197</v>
      </c>
      <c r="J207" t="s">
        <v>32</v>
      </c>
      <c r="K207" t="s">
        <v>54</v>
      </c>
      <c r="L207" t="s">
        <v>275</v>
      </c>
      <c r="M207" s="27">
        <v>28.6</v>
      </c>
      <c r="N207" s="28">
        <v>10</v>
      </c>
      <c r="O207">
        <v>21.615000000000002</v>
      </c>
      <c r="P207">
        <v>7.1</v>
      </c>
      <c r="Q207">
        <v>1.4</v>
      </c>
      <c r="R207">
        <v>4.5</v>
      </c>
      <c r="S207">
        <v>1.5</v>
      </c>
      <c r="T207">
        <v>1.3</v>
      </c>
      <c r="U207">
        <v>0.4</v>
      </c>
      <c r="V207">
        <v>0.38461538461538464</v>
      </c>
      <c r="W207">
        <v>6.5</v>
      </c>
      <c r="X207">
        <v>0.7</v>
      </c>
      <c r="Y207">
        <v>1</v>
      </c>
      <c r="Z207">
        <v>1.1000000000000001</v>
      </c>
      <c r="AA207">
        <v>-1.3861131665177409</v>
      </c>
      <c r="AB207">
        <v>-0.13237835874669829</v>
      </c>
      <c r="AC207">
        <v>-0.52631905753783503</v>
      </c>
      <c r="AD207">
        <v>-0.77700557645089219</v>
      </c>
      <c r="AE207">
        <v>0.6628558318451564</v>
      </c>
      <c r="AF207">
        <v>-0.50693582313443308</v>
      </c>
      <c r="AG207">
        <v>-0.7949362837774987</v>
      </c>
      <c r="AH207">
        <v>-0.27932067897562235</v>
      </c>
      <c r="AI207">
        <v>0.83354181986187226</v>
      </c>
    </row>
    <row r="208" spans="1:35" x14ac:dyDescent="0.3">
      <c r="A208">
        <v>20</v>
      </c>
      <c r="B208">
        <v>239</v>
      </c>
      <c r="C208" s="26">
        <v>0</v>
      </c>
      <c r="D208" s="26">
        <v>375</v>
      </c>
      <c r="E208" s="26">
        <v>1</v>
      </c>
      <c r="F208">
        <v>-0.76251021252990558</v>
      </c>
      <c r="G208">
        <v>-0.57233233408444972</v>
      </c>
      <c r="H208">
        <v>-0.19017787844545586</v>
      </c>
      <c r="I208" t="s">
        <v>443</v>
      </c>
      <c r="J208" t="s">
        <v>32</v>
      </c>
      <c r="K208" t="s">
        <v>44</v>
      </c>
      <c r="L208" t="s">
        <v>275</v>
      </c>
      <c r="M208" s="27">
        <v>26.1</v>
      </c>
      <c r="N208" s="28">
        <v>10</v>
      </c>
      <c r="O208">
        <v>25.908333333333331</v>
      </c>
      <c r="P208">
        <v>6.8</v>
      </c>
      <c r="Q208">
        <v>0.5</v>
      </c>
      <c r="R208">
        <v>4.0999999999999996</v>
      </c>
      <c r="S208">
        <v>1.5</v>
      </c>
      <c r="T208">
        <v>0.9</v>
      </c>
      <c r="U208">
        <v>0.1</v>
      </c>
      <c r="V208">
        <v>0.36619718309859156</v>
      </c>
      <c r="W208">
        <v>7.1</v>
      </c>
      <c r="X208">
        <v>0.73333333333333328</v>
      </c>
      <c r="Y208">
        <v>1.5</v>
      </c>
      <c r="Z208">
        <v>0.7</v>
      </c>
      <c r="AA208">
        <v>-1.4345872079447024</v>
      </c>
      <c r="AB208">
        <v>-0.99533739477792582</v>
      </c>
      <c r="AC208">
        <v>-0.66938718761937888</v>
      </c>
      <c r="AD208">
        <v>-0.77700557645089219</v>
      </c>
      <c r="AE208">
        <v>-0.20886104692020499</v>
      </c>
      <c r="AF208">
        <v>-0.97251530951097453</v>
      </c>
      <c r="AG208">
        <v>-1.0379611119865872</v>
      </c>
      <c r="AH208">
        <v>-0.27987776448525969</v>
      </c>
      <c r="AI208">
        <v>1.2245415929358792</v>
      </c>
    </row>
    <row r="209" spans="1:35" x14ac:dyDescent="0.3">
      <c r="A209">
        <v>26</v>
      </c>
      <c r="B209">
        <v>303</v>
      </c>
      <c r="C209" s="26">
        <v>142.9</v>
      </c>
      <c r="D209" s="26">
        <v>166</v>
      </c>
      <c r="E209" s="26">
        <v>7</v>
      </c>
      <c r="F209">
        <v>-0.97059367651271555</v>
      </c>
      <c r="G209">
        <v>-0.59086511672948328</v>
      </c>
      <c r="H209">
        <v>-0.37972855978323228</v>
      </c>
      <c r="I209" t="s">
        <v>507</v>
      </c>
      <c r="J209" t="s">
        <v>32</v>
      </c>
      <c r="K209" t="s">
        <v>118</v>
      </c>
      <c r="L209" t="s">
        <v>45</v>
      </c>
      <c r="M209" s="27">
        <v>24.1</v>
      </c>
      <c r="N209" s="28">
        <v>10</v>
      </c>
      <c r="O209">
        <v>15.131666666666669</v>
      </c>
      <c r="P209">
        <v>4.9000000000000004</v>
      </c>
      <c r="Q209">
        <v>0</v>
      </c>
      <c r="R209">
        <v>5.0999999999999996</v>
      </c>
      <c r="S209">
        <v>1.4</v>
      </c>
      <c r="T209">
        <v>0.7</v>
      </c>
      <c r="U209">
        <v>0.3</v>
      </c>
      <c r="V209">
        <v>0.60606060606060608</v>
      </c>
      <c r="W209">
        <v>3.3</v>
      </c>
      <c r="X209">
        <v>0.52941176470588236</v>
      </c>
      <c r="Y209">
        <v>1.7</v>
      </c>
      <c r="Z209">
        <v>1</v>
      </c>
      <c r="AA209">
        <v>-1.7415894703154604</v>
      </c>
      <c r="AB209">
        <v>-1.4747590814619411</v>
      </c>
      <c r="AC209">
        <v>-0.3117168624155196</v>
      </c>
      <c r="AD209">
        <v>-0.82192990237125929</v>
      </c>
      <c r="AE209">
        <v>-0.64471948630288589</v>
      </c>
      <c r="AF209">
        <v>-0.6621289852599469</v>
      </c>
      <c r="AG209">
        <v>0.54507792189328641</v>
      </c>
      <c r="AH209">
        <v>-1.1373119474619966</v>
      </c>
      <c r="AI209">
        <v>0.93129176313037398</v>
      </c>
    </row>
    <row r="210" spans="1:35" x14ac:dyDescent="0.3">
      <c r="A210">
        <v>25</v>
      </c>
      <c r="B210">
        <v>290</v>
      </c>
      <c r="C210" s="26">
        <v>145.80000000000001</v>
      </c>
      <c r="D210" s="26">
        <v>234</v>
      </c>
      <c r="E210" s="26">
        <v>2</v>
      </c>
      <c r="F210">
        <v>-0.92876011314533347</v>
      </c>
      <c r="G210">
        <v>-0.50661378947462843</v>
      </c>
      <c r="H210">
        <v>-0.42214632367070504</v>
      </c>
      <c r="I210" t="s">
        <v>525</v>
      </c>
      <c r="J210" t="s">
        <v>32</v>
      </c>
      <c r="K210" t="s">
        <v>111</v>
      </c>
      <c r="L210" t="s">
        <v>275</v>
      </c>
      <c r="M210" s="27">
        <v>34.4</v>
      </c>
      <c r="N210" s="28">
        <v>10</v>
      </c>
      <c r="O210">
        <v>16.309999999999995</v>
      </c>
      <c r="P210">
        <v>6</v>
      </c>
      <c r="Q210">
        <v>0</v>
      </c>
      <c r="R210">
        <v>4.0999999999999996</v>
      </c>
      <c r="S210">
        <v>1.4</v>
      </c>
      <c r="T210">
        <v>0.6</v>
      </c>
      <c r="U210">
        <v>0.1</v>
      </c>
      <c r="V210">
        <v>0.6</v>
      </c>
      <c r="W210">
        <v>4.5</v>
      </c>
      <c r="X210">
        <v>0.75</v>
      </c>
      <c r="Y210">
        <v>0.8</v>
      </c>
      <c r="Z210">
        <v>0.7</v>
      </c>
      <c r="AA210">
        <v>-1.5638513184166005</v>
      </c>
      <c r="AB210">
        <v>-1.4747590814619411</v>
      </c>
      <c r="AC210">
        <v>-0.66938718761937888</v>
      </c>
      <c r="AD210">
        <v>-0.82192990237125929</v>
      </c>
      <c r="AE210">
        <v>-0.86264870599422616</v>
      </c>
      <c r="AF210">
        <v>-0.97251530951097453</v>
      </c>
      <c r="AG210">
        <v>0.7172550938097989</v>
      </c>
      <c r="AH210">
        <v>-0.13622928664295381</v>
      </c>
      <c r="AI210">
        <v>1.2245415929358792</v>
      </c>
    </row>
    <row r="211" spans="1:35" x14ac:dyDescent="0.3">
      <c r="A211">
        <v>12</v>
      </c>
      <c r="B211">
        <v>137</v>
      </c>
      <c r="C211" s="26">
        <v>137.69999999999999</v>
      </c>
      <c r="D211" s="26">
        <v>139</v>
      </c>
      <c r="E211" s="26">
        <v>49</v>
      </c>
      <c r="F211">
        <v>-0.38485020006982784</v>
      </c>
      <c r="G211">
        <v>-7.9989623809221186E-2</v>
      </c>
      <c r="H211">
        <v>-0.30486057626060664</v>
      </c>
      <c r="I211" t="s">
        <v>229</v>
      </c>
      <c r="J211" t="s">
        <v>32</v>
      </c>
      <c r="K211" t="s">
        <v>60</v>
      </c>
      <c r="L211" t="s">
        <v>45</v>
      </c>
      <c r="M211" s="27">
        <v>26.2</v>
      </c>
      <c r="N211" s="28">
        <v>10</v>
      </c>
      <c r="O211">
        <v>22.076666666666672</v>
      </c>
      <c r="P211">
        <v>7.9</v>
      </c>
      <c r="Q211">
        <v>0</v>
      </c>
      <c r="R211">
        <v>6.2</v>
      </c>
      <c r="S211">
        <v>1.4</v>
      </c>
      <c r="T211">
        <v>1.1000000000000001</v>
      </c>
      <c r="U211">
        <v>1.2</v>
      </c>
      <c r="V211">
        <v>0.578125</v>
      </c>
      <c r="W211">
        <v>6.4</v>
      </c>
      <c r="X211">
        <v>0.7142857142857143</v>
      </c>
      <c r="Y211">
        <v>0.7</v>
      </c>
      <c r="Z211">
        <v>0.8</v>
      </c>
      <c r="AA211">
        <v>-1.2568490560458425</v>
      </c>
      <c r="AB211">
        <v>-1.4747590814619411</v>
      </c>
      <c r="AC211">
        <v>8.1720495308725702E-2</v>
      </c>
      <c r="AD211">
        <v>-0.82192990237125929</v>
      </c>
      <c r="AE211">
        <v>0.22699739246247583</v>
      </c>
      <c r="AF211">
        <v>0.7346094738696769</v>
      </c>
      <c r="AG211">
        <v>0.8472531365384266</v>
      </c>
      <c r="AH211">
        <v>-0.18374072225063051</v>
      </c>
      <c r="AI211">
        <v>1.1267916496673773</v>
      </c>
    </row>
    <row r="212" spans="1:35" x14ac:dyDescent="0.3">
      <c r="A212">
        <v>9</v>
      </c>
      <c r="B212">
        <v>98</v>
      </c>
      <c r="C212" s="26">
        <v>100</v>
      </c>
      <c r="D212" s="26">
        <v>93</v>
      </c>
      <c r="E212" s="26">
        <v>78</v>
      </c>
      <c r="F212">
        <v>-0.19749873879261395</v>
      </c>
      <c r="G212">
        <v>-1.1795499800810948E-2</v>
      </c>
      <c r="H212">
        <v>-0.18570323899180299</v>
      </c>
      <c r="I212" t="s">
        <v>187</v>
      </c>
      <c r="J212" t="s">
        <v>32</v>
      </c>
      <c r="K212" t="s">
        <v>78</v>
      </c>
      <c r="L212" t="s">
        <v>275</v>
      </c>
      <c r="M212" s="27">
        <v>26.2</v>
      </c>
      <c r="N212" s="28">
        <v>10</v>
      </c>
      <c r="O212">
        <v>32.856666666666669</v>
      </c>
      <c r="P212">
        <v>18.5</v>
      </c>
      <c r="Q212">
        <v>1</v>
      </c>
      <c r="R212">
        <v>3.5</v>
      </c>
      <c r="S212">
        <v>1.4</v>
      </c>
      <c r="T212">
        <v>1.2</v>
      </c>
      <c r="U212">
        <v>0.5</v>
      </c>
      <c r="V212">
        <v>0.51351351351351349</v>
      </c>
      <c r="W212">
        <v>14.8</v>
      </c>
      <c r="X212">
        <v>0.85185185185185186</v>
      </c>
      <c r="Y212">
        <v>2.7</v>
      </c>
      <c r="Z212">
        <v>1.4</v>
      </c>
      <c r="AA212">
        <v>0.45590040770680645</v>
      </c>
      <c r="AB212">
        <v>-0.51591570809391052</v>
      </c>
      <c r="AC212">
        <v>-0.88398938274169425</v>
      </c>
      <c r="AD212">
        <v>-0.82192990237125929</v>
      </c>
      <c r="AE212">
        <v>0.4449266121538159</v>
      </c>
      <c r="AF212">
        <v>-0.35174266100891938</v>
      </c>
      <c r="AG212">
        <v>0.73603968328463198</v>
      </c>
      <c r="AH212">
        <v>0.29025946280686327</v>
      </c>
      <c r="AI212">
        <v>0.5402919900563673</v>
      </c>
    </row>
    <row r="213" spans="1:35" x14ac:dyDescent="0.3">
      <c r="A213">
        <v>17</v>
      </c>
      <c r="B213">
        <v>200</v>
      </c>
      <c r="C213" s="26">
        <v>130.1</v>
      </c>
      <c r="D213" s="26">
        <v>129</v>
      </c>
      <c r="E213" s="26">
        <v>66</v>
      </c>
      <c r="F213">
        <v>-0.64028049567294831</v>
      </c>
      <c r="G213">
        <v>-0.43117689417461996</v>
      </c>
      <c r="H213">
        <v>-0.20910360149832835</v>
      </c>
      <c r="I213" t="s">
        <v>232</v>
      </c>
      <c r="J213" t="s">
        <v>32</v>
      </c>
      <c r="K213" t="s">
        <v>100</v>
      </c>
      <c r="L213" t="s">
        <v>45</v>
      </c>
      <c r="M213" s="27">
        <v>27.1</v>
      </c>
      <c r="N213" s="28">
        <v>10</v>
      </c>
      <c r="O213">
        <v>25.928333333333335</v>
      </c>
      <c r="P213">
        <v>11.5</v>
      </c>
      <c r="Q213">
        <v>0.7</v>
      </c>
      <c r="R213">
        <v>8.3000000000000007</v>
      </c>
      <c r="S213">
        <v>1.4</v>
      </c>
      <c r="T213">
        <v>0.5</v>
      </c>
      <c r="U213">
        <v>0</v>
      </c>
      <c r="V213">
        <v>0.5</v>
      </c>
      <c r="W213">
        <v>8.4</v>
      </c>
      <c r="X213">
        <v>0.70588235294117652</v>
      </c>
      <c r="Y213">
        <v>3.4</v>
      </c>
      <c r="Z213">
        <v>1.6</v>
      </c>
      <c r="AA213">
        <v>-0.67516055892230142</v>
      </c>
      <c r="AB213">
        <v>-0.80356872010431968</v>
      </c>
      <c r="AC213">
        <v>0.8328281782368302</v>
      </c>
      <c r="AD213">
        <v>-0.82192990237125929</v>
      </c>
      <c r="AE213">
        <v>-1.0805779256855663</v>
      </c>
      <c r="AF213">
        <v>-1.1277084716364882</v>
      </c>
      <c r="AG213">
        <v>0.25657931861969424</v>
      </c>
      <c r="AH213">
        <v>-0.80584606922753266</v>
      </c>
      <c r="AI213">
        <v>0.34479210351936379</v>
      </c>
    </row>
    <row r="214" spans="1:35" x14ac:dyDescent="0.3">
      <c r="A214">
        <v>11</v>
      </c>
      <c r="B214">
        <v>122</v>
      </c>
      <c r="C214" s="26">
        <v>39.5</v>
      </c>
      <c r="D214" s="26">
        <v>34</v>
      </c>
      <c r="E214" s="26">
        <v>95</v>
      </c>
      <c r="F214">
        <v>-0.30665164423862334</v>
      </c>
      <c r="G214">
        <v>-0.24291198047076806</v>
      </c>
      <c r="H214">
        <v>-6.3739663767855281E-2</v>
      </c>
      <c r="I214" t="s">
        <v>186</v>
      </c>
      <c r="J214" t="s">
        <v>32</v>
      </c>
      <c r="K214" t="s">
        <v>160</v>
      </c>
      <c r="L214" t="s">
        <v>275</v>
      </c>
      <c r="M214" s="27">
        <v>20.2</v>
      </c>
      <c r="N214" s="28">
        <v>10</v>
      </c>
      <c r="O214">
        <v>25.715000000000003</v>
      </c>
      <c r="P214">
        <v>13.4</v>
      </c>
      <c r="Q214">
        <v>1.9</v>
      </c>
      <c r="R214">
        <v>5</v>
      </c>
      <c r="S214">
        <v>1.4</v>
      </c>
      <c r="T214">
        <v>0.3</v>
      </c>
      <c r="U214">
        <v>0.9</v>
      </c>
      <c r="V214">
        <v>0.46296296296296297</v>
      </c>
      <c r="W214">
        <v>10.8</v>
      </c>
      <c r="X214">
        <v>0.88235294117647056</v>
      </c>
      <c r="Y214">
        <v>1.7</v>
      </c>
      <c r="Z214">
        <v>1.8</v>
      </c>
      <c r="AA214">
        <v>-0.36815829655154353</v>
      </c>
      <c r="AB214">
        <v>0.34704332793731701</v>
      </c>
      <c r="AC214">
        <v>-0.34748389493590542</v>
      </c>
      <c r="AD214">
        <v>-0.82192990237125929</v>
      </c>
      <c r="AE214">
        <v>-1.5164363650682473</v>
      </c>
      <c r="AF214">
        <v>0.26902998749313572</v>
      </c>
      <c r="AG214">
        <v>-0.18893853154890955</v>
      </c>
      <c r="AH214">
        <v>0.29137363382613923</v>
      </c>
      <c r="AI214">
        <v>0.14929221698236048</v>
      </c>
    </row>
    <row r="215" spans="1:35" x14ac:dyDescent="0.3">
      <c r="A215">
        <v>6</v>
      </c>
      <c r="B215">
        <v>67</v>
      </c>
      <c r="C215" s="26">
        <v>135.9</v>
      </c>
      <c r="D215" s="26">
        <v>269</v>
      </c>
      <c r="E215" s="26">
        <v>53</v>
      </c>
      <c r="F215">
        <v>-4.7594044123090472E-3</v>
      </c>
      <c r="G215">
        <v>3.7021728071421713E-2</v>
      </c>
      <c r="H215">
        <v>-4.1781132483730762E-2</v>
      </c>
      <c r="I215" t="s">
        <v>133</v>
      </c>
      <c r="J215" t="s">
        <v>412</v>
      </c>
      <c r="K215" t="s">
        <v>76</v>
      </c>
      <c r="L215" t="s">
        <v>274</v>
      </c>
      <c r="M215" s="27">
        <v>24.7</v>
      </c>
      <c r="N215" s="28">
        <v>10</v>
      </c>
      <c r="O215">
        <v>27.721666666666671</v>
      </c>
      <c r="P215">
        <v>12.6</v>
      </c>
      <c r="Q215">
        <v>2.2000000000000002</v>
      </c>
      <c r="R215">
        <v>6.6</v>
      </c>
      <c r="S215">
        <v>1.4</v>
      </c>
      <c r="T215">
        <v>1.4</v>
      </c>
      <c r="U215">
        <v>0.4</v>
      </c>
      <c r="V215">
        <v>0.46236559139784944</v>
      </c>
      <c r="W215">
        <v>9.3000000000000007</v>
      </c>
      <c r="X215">
        <v>0.81818181818181823</v>
      </c>
      <c r="Y215">
        <v>2.2000000000000002</v>
      </c>
      <c r="Z215">
        <v>1.4</v>
      </c>
      <c r="AA215">
        <v>-0.4974224070234417</v>
      </c>
      <c r="AB215">
        <v>0.63469633994772645</v>
      </c>
      <c r="AC215">
        <v>0.2247886253902692</v>
      </c>
      <c r="AD215">
        <v>-0.82192990237125929</v>
      </c>
      <c r="AE215">
        <v>0.88078505153649644</v>
      </c>
      <c r="AF215">
        <v>-0.50693582313443308</v>
      </c>
      <c r="AG215">
        <v>-0.17378060652740859</v>
      </c>
      <c r="AH215">
        <v>5.2702284768478685E-2</v>
      </c>
      <c r="AI215">
        <v>0.5402919900563673</v>
      </c>
    </row>
    <row r="216" spans="1:35" x14ac:dyDescent="0.3">
      <c r="A216">
        <v>9</v>
      </c>
      <c r="B216">
        <v>102</v>
      </c>
      <c r="C216" s="26">
        <v>138.19999999999999</v>
      </c>
      <c r="D216" s="26">
        <v>147</v>
      </c>
      <c r="E216" s="26">
        <v>66</v>
      </c>
      <c r="F216">
        <v>-0.20567223721990818</v>
      </c>
      <c r="G216">
        <v>-7.3932139552953316E-2</v>
      </c>
      <c r="H216">
        <v>-0.13174009766695488</v>
      </c>
      <c r="I216" t="s">
        <v>147</v>
      </c>
      <c r="J216" t="s">
        <v>32</v>
      </c>
      <c r="K216" t="s">
        <v>33</v>
      </c>
      <c r="L216" t="s">
        <v>275</v>
      </c>
      <c r="M216" s="27">
        <v>34.5</v>
      </c>
      <c r="N216" s="28">
        <v>10</v>
      </c>
      <c r="O216">
        <v>34.671666666666667</v>
      </c>
      <c r="P216">
        <v>7.6</v>
      </c>
      <c r="Q216">
        <v>1.4</v>
      </c>
      <c r="R216">
        <v>6.9</v>
      </c>
      <c r="S216">
        <v>1.4</v>
      </c>
      <c r="T216">
        <v>1.4</v>
      </c>
      <c r="U216">
        <v>0.5</v>
      </c>
      <c r="V216">
        <v>0.4576271186440678</v>
      </c>
      <c r="W216">
        <v>5.9</v>
      </c>
      <c r="X216">
        <v>0.8</v>
      </c>
      <c r="Y216">
        <v>1</v>
      </c>
      <c r="Z216">
        <v>1</v>
      </c>
      <c r="AA216">
        <v>-1.3053230974728045</v>
      </c>
      <c r="AB216">
        <v>-0.13237835874669829</v>
      </c>
      <c r="AC216">
        <v>0.33208972295142719</v>
      </c>
      <c r="AD216">
        <v>-0.82192990237125929</v>
      </c>
      <c r="AE216">
        <v>0.88078505153649644</v>
      </c>
      <c r="AF216">
        <v>-0.35174266100891938</v>
      </c>
      <c r="AG216">
        <v>-0.1569753585675967</v>
      </c>
      <c r="AH216">
        <v>-4.120641542759948E-2</v>
      </c>
      <c r="AI216">
        <v>0.93129176313037398</v>
      </c>
    </row>
    <row r="217" spans="1:35" x14ac:dyDescent="0.3">
      <c r="A217">
        <v>25</v>
      </c>
      <c r="B217">
        <v>298</v>
      </c>
      <c r="C217" s="26">
        <v>0</v>
      </c>
      <c r="D217" s="26">
        <v>584</v>
      </c>
      <c r="E217" s="26">
        <v>1</v>
      </c>
      <c r="F217">
        <v>-0.95434269996769883</v>
      </c>
      <c r="G217">
        <v>-0.60474518445518666</v>
      </c>
      <c r="H217">
        <v>-0.34959751551251217</v>
      </c>
      <c r="I217" t="s">
        <v>506</v>
      </c>
      <c r="J217" t="s">
        <v>32</v>
      </c>
      <c r="K217" t="s">
        <v>64</v>
      </c>
      <c r="L217" t="s">
        <v>274</v>
      </c>
      <c r="M217" s="27">
        <v>22.5</v>
      </c>
      <c r="N217" s="28">
        <v>10</v>
      </c>
      <c r="O217">
        <v>12.608333333333334</v>
      </c>
      <c r="P217">
        <v>4.0999999999999996</v>
      </c>
      <c r="Q217">
        <v>0.7</v>
      </c>
      <c r="R217">
        <v>2.2999999999999998</v>
      </c>
      <c r="S217">
        <v>1.4</v>
      </c>
      <c r="T217">
        <v>0.4</v>
      </c>
      <c r="U217">
        <v>0.2</v>
      </c>
      <c r="V217">
        <v>0.4375</v>
      </c>
      <c r="W217">
        <v>3.2</v>
      </c>
      <c r="X217">
        <v>1</v>
      </c>
      <c r="Y217">
        <v>0.6</v>
      </c>
      <c r="Z217">
        <v>0.5</v>
      </c>
      <c r="AA217">
        <v>-1.8708535807873585</v>
      </c>
      <c r="AB217">
        <v>-0.80356872010431968</v>
      </c>
      <c r="AC217">
        <v>-1.3131937729863254</v>
      </c>
      <c r="AD217">
        <v>-0.82192990237125929</v>
      </c>
      <c r="AE217">
        <v>-1.2985071453769068</v>
      </c>
      <c r="AF217">
        <v>-0.81732214738546061</v>
      </c>
      <c r="AG217">
        <v>-0.18234923979567</v>
      </c>
      <c r="AH217">
        <v>0.24497636923773775</v>
      </c>
      <c r="AI217">
        <v>1.4200414794728824</v>
      </c>
    </row>
    <row r="218" spans="1:35" x14ac:dyDescent="0.3">
      <c r="A218">
        <v>8</v>
      </c>
      <c r="B218">
        <v>88</v>
      </c>
      <c r="C218" s="26">
        <v>140</v>
      </c>
      <c r="D218" s="26">
        <v>161</v>
      </c>
      <c r="E218" s="26">
        <v>59</v>
      </c>
      <c r="F218">
        <v>-0.12082607446390582</v>
      </c>
      <c r="G218">
        <v>-0.18555057970347949</v>
      </c>
      <c r="H218">
        <v>6.4724505239573668E-2</v>
      </c>
      <c r="I218" t="s">
        <v>154</v>
      </c>
      <c r="J218" t="s">
        <v>32</v>
      </c>
      <c r="K218" t="s">
        <v>48</v>
      </c>
      <c r="L218" t="s">
        <v>275</v>
      </c>
      <c r="M218" s="27">
        <v>25.2</v>
      </c>
      <c r="N218" s="28">
        <v>10</v>
      </c>
      <c r="O218">
        <v>28.919999999999998</v>
      </c>
      <c r="P218">
        <v>13</v>
      </c>
      <c r="Q218">
        <v>2.7</v>
      </c>
      <c r="R218">
        <v>5.9</v>
      </c>
      <c r="S218">
        <v>1.4</v>
      </c>
      <c r="T218">
        <v>1.1000000000000001</v>
      </c>
      <c r="U218">
        <v>0.2</v>
      </c>
      <c r="V218">
        <v>0.42201834862385323</v>
      </c>
      <c r="W218">
        <v>10.9</v>
      </c>
      <c r="X218">
        <v>0.7857142857142857</v>
      </c>
      <c r="Y218">
        <v>1.4</v>
      </c>
      <c r="Z218">
        <v>2</v>
      </c>
      <c r="AA218">
        <v>-0.43279035178749264</v>
      </c>
      <c r="AB218">
        <v>1.1141180266317419</v>
      </c>
      <c r="AC218">
        <v>-2.5580602252431996E-2</v>
      </c>
      <c r="AD218">
        <v>-0.82192990237125929</v>
      </c>
      <c r="AE218">
        <v>0.22699739246247583</v>
      </c>
      <c r="AF218">
        <v>-0.81732214738546061</v>
      </c>
      <c r="AG218">
        <v>-0.77796502652933186</v>
      </c>
      <c r="AH218">
        <v>-8.927493654491396E-2</v>
      </c>
      <c r="AI218">
        <v>-4.6207669554642838E-2</v>
      </c>
    </row>
    <row r="219" spans="1:35" x14ac:dyDescent="0.3">
      <c r="A219">
        <v>5</v>
      </c>
      <c r="B219">
        <v>49</v>
      </c>
      <c r="C219" s="26">
        <v>138.5</v>
      </c>
      <c r="D219" s="26">
        <v>167</v>
      </c>
      <c r="E219" s="26">
        <v>74</v>
      </c>
      <c r="F219">
        <v>0.11571303982970181</v>
      </c>
      <c r="G219">
        <v>-7.0561352005259897E-2</v>
      </c>
      <c r="H219">
        <v>0.18627439183496169</v>
      </c>
      <c r="I219" t="s">
        <v>110</v>
      </c>
      <c r="J219" t="s">
        <v>32</v>
      </c>
      <c r="K219" t="s">
        <v>111</v>
      </c>
      <c r="L219" t="s">
        <v>275</v>
      </c>
      <c r="M219" s="27">
        <v>30.2</v>
      </c>
      <c r="N219" s="28">
        <v>10</v>
      </c>
      <c r="O219">
        <v>33.708333333333329</v>
      </c>
      <c r="P219">
        <v>18.8</v>
      </c>
      <c r="Q219">
        <v>2.8</v>
      </c>
      <c r="R219">
        <v>6.4</v>
      </c>
      <c r="S219">
        <v>1.4</v>
      </c>
      <c r="T219">
        <v>0.9</v>
      </c>
      <c r="U219">
        <v>0.8</v>
      </c>
      <c r="V219">
        <v>0.40939597315436244</v>
      </c>
      <c r="W219">
        <v>14.9</v>
      </c>
      <c r="X219">
        <v>0.79166666666666663</v>
      </c>
      <c r="Y219">
        <v>4.8</v>
      </c>
      <c r="Z219">
        <v>2.1</v>
      </c>
      <c r="AA219">
        <v>0.50437444913376828</v>
      </c>
      <c r="AB219">
        <v>1.2100023639685444</v>
      </c>
      <c r="AC219">
        <v>0.15325456034949761</v>
      </c>
      <c r="AD219">
        <v>-0.82192990237125929</v>
      </c>
      <c r="AE219">
        <v>-0.20886104692020499</v>
      </c>
      <c r="AF219">
        <v>0.11383682536762199</v>
      </c>
      <c r="AG219">
        <v>-1.3010858340321072</v>
      </c>
      <c r="AH219">
        <v>-0.14068597072005554</v>
      </c>
      <c r="AI219">
        <v>-0.14395761282314462</v>
      </c>
    </row>
    <row r="220" spans="1:35" x14ac:dyDescent="0.3">
      <c r="A220">
        <v>25</v>
      </c>
      <c r="B220">
        <v>292</v>
      </c>
      <c r="C220" s="26">
        <v>0</v>
      </c>
      <c r="D220" s="26">
        <v>263</v>
      </c>
      <c r="E220" s="26">
        <v>0</v>
      </c>
      <c r="F220">
        <v>-0.93719333082472922</v>
      </c>
      <c r="G220">
        <v>-0.6502422703409878</v>
      </c>
      <c r="H220">
        <v>-0.28695106048374142</v>
      </c>
      <c r="I220" t="s">
        <v>511</v>
      </c>
      <c r="J220" t="s">
        <v>32</v>
      </c>
      <c r="K220" t="s">
        <v>160</v>
      </c>
      <c r="L220" t="s">
        <v>274</v>
      </c>
      <c r="M220" s="27">
        <v>21.5</v>
      </c>
      <c r="N220" s="28">
        <v>5</v>
      </c>
      <c r="O220">
        <v>9.0833333333333321</v>
      </c>
      <c r="P220">
        <v>4.2</v>
      </c>
      <c r="Q220">
        <v>0.6</v>
      </c>
      <c r="R220">
        <v>1.6</v>
      </c>
      <c r="S220">
        <v>1.4</v>
      </c>
      <c r="T220">
        <v>1</v>
      </c>
      <c r="U220">
        <v>0.2</v>
      </c>
      <c r="V220">
        <v>0.4</v>
      </c>
      <c r="W220">
        <v>4</v>
      </c>
      <c r="X220">
        <v>0.5</v>
      </c>
      <c r="Y220">
        <v>0.8</v>
      </c>
      <c r="Z220">
        <v>0.8</v>
      </c>
      <c r="AA220">
        <v>-1.8546955669783713</v>
      </c>
      <c r="AB220">
        <v>-0.89945305744112281</v>
      </c>
      <c r="AC220">
        <v>-1.5635630006290269</v>
      </c>
      <c r="AD220">
        <v>-0.82192990237125929</v>
      </c>
      <c r="AE220">
        <v>9.0681727711352921E-3</v>
      </c>
      <c r="AF220">
        <v>-0.81732214738546061</v>
      </c>
      <c r="AG220">
        <v>-0.41861876696316258</v>
      </c>
      <c r="AH220">
        <v>-0.61245781373899899</v>
      </c>
      <c r="AI220">
        <v>1.1267916496673773</v>
      </c>
    </row>
    <row r="221" spans="1:35" x14ac:dyDescent="0.3">
      <c r="A221">
        <v>26</v>
      </c>
      <c r="B221">
        <v>310</v>
      </c>
      <c r="C221" s="26">
        <v>0</v>
      </c>
      <c r="D221" s="26">
        <v>692</v>
      </c>
      <c r="E221" s="26">
        <v>0</v>
      </c>
      <c r="F221">
        <v>-0.98675863339588332</v>
      </c>
      <c r="G221">
        <v>-0.63130214529108519</v>
      </c>
      <c r="H221">
        <v>-0.35545648810479813</v>
      </c>
      <c r="I221" t="s">
        <v>533</v>
      </c>
      <c r="J221" t="s">
        <v>32</v>
      </c>
      <c r="K221" t="s">
        <v>100</v>
      </c>
      <c r="L221" t="s">
        <v>274</v>
      </c>
      <c r="M221" s="27">
        <v>24.1</v>
      </c>
      <c r="N221" s="28">
        <v>10</v>
      </c>
      <c r="O221">
        <v>14.396666666666667</v>
      </c>
      <c r="P221">
        <v>3.5</v>
      </c>
      <c r="Q221">
        <v>0.1</v>
      </c>
      <c r="R221">
        <v>2.8</v>
      </c>
      <c r="S221">
        <v>1.4</v>
      </c>
      <c r="T221">
        <v>0.9</v>
      </c>
      <c r="U221">
        <v>0.1</v>
      </c>
      <c r="V221">
        <v>0.37931034482758619</v>
      </c>
      <c r="W221">
        <v>2.9</v>
      </c>
      <c r="X221">
        <v>0.70588235294117652</v>
      </c>
      <c r="Y221">
        <v>1.7</v>
      </c>
      <c r="Z221">
        <v>0.3</v>
      </c>
      <c r="AA221">
        <v>-1.9678016636412818</v>
      </c>
      <c r="AB221">
        <v>-1.3788747441251379</v>
      </c>
      <c r="AC221">
        <v>-1.1343586103843957</v>
      </c>
      <c r="AD221">
        <v>-0.82192990237125929</v>
      </c>
      <c r="AE221">
        <v>-0.20886104692020499</v>
      </c>
      <c r="AF221">
        <v>-0.97251530951097453</v>
      </c>
      <c r="AG221">
        <v>-0.38995023985846999</v>
      </c>
      <c r="AH221">
        <v>-0.42296915681792835</v>
      </c>
      <c r="AI221">
        <v>1.6155413660098856</v>
      </c>
    </row>
    <row r="222" spans="1:35" x14ac:dyDescent="0.3">
      <c r="A222">
        <v>21</v>
      </c>
      <c r="B222">
        <v>245</v>
      </c>
      <c r="C222" s="26">
        <v>140</v>
      </c>
      <c r="D222" s="26">
        <v>189</v>
      </c>
      <c r="E222" s="26">
        <v>12</v>
      </c>
      <c r="F222">
        <v>-0.77423080736564154</v>
      </c>
      <c r="G222">
        <v>-0.60698957203416326</v>
      </c>
      <c r="H222">
        <v>-0.16724123533147828</v>
      </c>
      <c r="I222" t="s">
        <v>477</v>
      </c>
      <c r="J222" t="s">
        <v>32</v>
      </c>
      <c r="K222" t="s">
        <v>39</v>
      </c>
      <c r="L222" t="s">
        <v>275</v>
      </c>
      <c r="M222" s="27">
        <v>27.7</v>
      </c>
      <c r="N222" s="28">
        <v>10</v>
      </c>
      <c r="O222">
        <v>23.096666666666668</v>
      </c>
      <c r="P222">
        <v>12</v>
      </c>
      <c r="Q222">
        <v>2.1</v>
      </c>
      <c r="R222">
        <v>2.6</v>
      </c>
      <c r="S222">
        <v>1.4</v>
      </c>
      <c r="T222">
        <v>0.1</v>
      </c>
      <c r="U222">
        <v>0.2</v>
      </c>
      <c r="V222">
        <v>0.36936936936936937</v>
      </c>
      <c r="W222">
        <v>11.1</v>
      </c>
      <c r="X222">
        <v>0.70833333333333337</v>
      </c>
      <c r="Y222">
        <v>2.4</v>
      </c>
      <c r="Z222">
        <v>0.4</v>
      </c>
      <c r="AA222">
        <v>-0.59437048987736518</v>
      </c>
      <c r="AB222">
        <v>0.53881200261092332</v>
      </c>
      <c r="AC222">
        <v>-1.2058926754251675</v>
      </c>
      <c r="AD222">
        <v>-0.82192990237125929</v>
      </c>
      <c r="AE222">
        <v>-1.9522948044509278</v>
      </c>
      <c r="AF222">
        <v>-0.81732214738546061</v>
      </c>
      <c r="AG222">
        <v>-1.5610819194893626</v>
      </c>
      <c r="AH222">
        <v>-0.56661763466023474</v>
      </c>
      <c r="AI222">
        <v>1.517791422741384</v>
      </c>
    </row>
    <row r="223" spans="1:35" x14ac:dyDescent="0.3">
      <c r="A223">
        <v>21</v>
      </c>
      <c r="B223">
        <v>248</v>
      </c>
      <c r="C223" s="26">
        <v>0</v>
      </c>
      <c r="D223" s="26">
        <v>380</v>
      </c>
      <c r="E223" s="26">
        <v>0</v>
      </c>
      <c r="F223">
        <v>-0.78490933075538261</v>
      </c>
      <c r="G223">
        <v>-0.56574025478946921</v>
      </c>
      <c r="H223">
        <v>-0.2191690759659134</v>
      </c>
      <c r="I223" t="s">
        <v>472</v>
      </c>
      <c r="J223" t="s">
        <v>32</v>
      </c>
      <c r="K223" t="s">
        <v>160</v>
      </c>
      <c r="L223" t="s">
        <v>275</v>
      </c>
      <c r="M223" s="27">
        <v>28.7</v>
      </c>
      <c r="N223" s="28">
        <v>10</v>
      </c>
      <c r="O223">
        <v>16.734999999999999</v>
      </c>
      <c r="P223">
        <v>5.2</v>
      </c>
      <c r="Q223">
        <v>1.1000000000000001</v>
      </c>
      <c r="R223">
        <v>2.9</v>
      </c>
      <c r="S223">
        <v>1.4</v>
      </c>
      <c r="T223">
        <v>0.9</v>
      </c>
      <c r="U223">
        <v>0.1</v>
      </c>
      <c r="V223">
        <v>0.36170212765957449</v>
      </c>
      <c r="W223">
        <v>4.7</v>
      </c>
      <c r="X223">
        <v>0.7</v>
      </c>
      <c r="Y223">
        <v>1</v>
      </c>
      <c r="Z223">
        <v>0.8</v>
      </c>
      <c r="AA223">
        <v>-1.6931154288884986</v>
      </c>
      <c r="AB223">
        <v>-0.42003137075710734</v>
      </c>
      <c r="AC223">
        <v>-1.0985915778640098</v>
      </c>
      <c r="AD223">
        <v>-0.82192990237125929</v>
      </c>
      <c r="AE223">
        <v>-0.20886104692020499</v>
      </c>
      <c r="AF223">
        <v>-0.97251530951097453</v>
      </c>
      <c r="AG223">
        <v>-0.72408862748492264</v>
      </c>
      <c r="AH223">
        <v>-0.27932067897562235</v>
      </c>
      <c r="AI223">
        <v>1.1267916496673773</v>
      </c>
    </row>
    <row r="224" spans="1:35" x14ac:dyDescent="0.3">
      <c r="A224">
        <v>18</v>
      </c>
      <c r="B224">
        <v>214</v>
      </c>
      <c r="C224" s="26">
        <v>0</v>
      </c>
      <c r="D224" s="26">
        <v>277</v>
      </c>
      <c r="E224" s="26">
        <v>3</v>
      </c>
      <c r="F224">
        <v>-0.67972208677738932</v>
      </c>
      <c r="G224">
        <v>-0.51245831665916286</v>
      </c>
      <c r="H224">
        <v>-0.16726377011822646</v>
      </c>
      <c r="I224" t="s">
        <v>393</v>
      </c>
      <c r="J224" t="s">
        <v>32</v>
      </c>
      <c r="K224" t="s">
        <v>78</v>
      </c>
      <c r="L224" t="s">
        <v>274</v>
      </c>
      <c r="M224" s="27">
        <v>30.6</v>
      </c>
      <c r="N224" s="28">
        <v>10</v>
      </c>
      <c r="O224">
        <v>27.03</v>
      </c>
      <c r="P224">
        <v>6.9</v>
      </c>
      <c r="Q224">
        <v>1.2</v>
      </c>
      <c r="R224">
        <v>4.0999999999999996</v>
      </c>
      <c r="S224">
        <v>1.4</v>
      </c>
      <c r="T224">
        <v>0.4</v>
      </c>
      <c r="U224">
        <v>0.7</v>
      </c>
      <c r="V224">
        <v>0.34782608695652173</v>
      </c>
      <c r="W224">
        <v>6.9</v>
      </c>
      <c r="X224">
        <v>0.75</v>
      </c>
      <c r="Y224">
        <v>1.2</v>
      </c>
      <c r="Z224">
        <v>0.6</v>
      </c>
      <c r="AA224">
        <v>-1.4184291941357152</v>
      </c>
      <c r="AB224">
        <v>-0.32414703342030438</v>
      </c>
      <c r="AC224">
        <v>-0.66938718761937888</v>
      </c>
      <c r="AD224">
        <v>-0.82192990237125929</v>
      </c>
      <c r="AE224">
        <v>-1.2985071453769068</v>
      </c>
      <c r="AF224">
        <v>-4.1356336757891909E-2</v>
      </c>
      <c r="AG224">
        <v>-1.1763617786951213</v>
      </c>
      <c r="AH224">
        <v>-0.18429780776026822</v>
      </c>
      <c r="AI224">
        <v>1.3222915362043808</v>
      </c>
    </row>
    <row r="225" spans="1:35" x14ac:dyDescent="0.3">
      <c r="A225">
        <v>17</v>
      </c>
      <c r="B225">
        <v>203</v>
      </c>
      <c r="C225" s="26">
        <v>0</v>
      </c>
      <c r="D225" s="26">
        <v>245</v>
      </c>
      <c r="E225" s="26">
        <v>4</v>
      </c>
      <c r="F225">
        <v>-0.64692468716990503</v>
      </c>
      <c r="G225">
        <v>-0.34987991651540146</v>
      </c>
      <c r="H225">
        <v>-0.29704477065450358</v>
      </c>
      <c r="I225" t="s">
        <v>395</v>
      </c>
      <c r="J225" t="s">
        <v>396</v>
      </c>
      <c r="K225" t="s">
        <v>56</v>
      </c>
      <c r="L225" t="s">
        <v>274</v>
      </c>
      <c r="M225" s="27">
        <v>28.1</v>
      </c>
      <c r="N225" s="28">
        <v>10</v>
      </c>
      <c r="O225">
        <v>26.168333333333333</v>
      </c>
      <c r="P225">
        <v>9.8000000000000007</v>
      </c>
      <c r="Q225">
        <v>2.4</v>
      </c>
      <c r="R225">
        <v>1.4</v>
      </c>
      <c r="S225">
        <v>1.3</v>
      </c>
      <c r="T225">
        <v>0.5</v>
      </c>
      <c r="U225">
        <v>0.1</v>
      </c>
      <c r="V225">
        <v>0.47297297297297297</v>
      </c>
      <c r="W225">
        <v>7.4</v>
      </c>
      <c r="X225">
        <v>1</v>
      </c>
      <c r="Y225">
        <v>0.4</v>
      </c>
      <c r="Z225">
        <v>0.5</v>
      </c>
      <c r="AA225">
        <v>-0.94984679367508473</v>
      </c>
      <c r="AB225">
        <v>0.82646501462133237</v>
      </c>
      <c r="AC225">
        <v>-1.6350970656697985</v>
      </c>
      <c r="AD225">
        <v>-0.86685422829162639</v>
      </c>
      <c r="AE225">
        <v>-1.0805779256855663</v>
      </c>
      <c r="AF225">
        <v>-0.97251530951097453</v>
      </c>
      <c r="AG225">
        <v>-4.048791792216002E-2</v>
      </c>
      <c r="AH225">
        <v>0.14995349802238375</v>
      </c>
      <c r="AI225">
        <v>1.4200414794728824</v>
      </c>
    </row>
    <row r="226" spans="1:35" x14ac:dyDescent="0.3">
      <c r="A226">
        <v>18</v>
      </c>
      <c r="B226">
        <v>216</v>
      </c>
      <c r="C226" s="26">
        <v>0</v>
      </c>
      <c r="D226" s="26">
        <v>306</v>
      </c>
      <c r="E226" s="26">
        <v>2</v>
      </c>
      <c r="F226">
        <v>-0.68578769442130294</v>
      </c>
      <c r="G226">
        <v>-0.50638700594312303</v>
      </c>
      <c r="H226">
        <v>-0.17940068847817991</v>
      </c>
      <c r="I226" t="s">
        <v>469</v>
      </c>
      <c r="J226" t="s">
        <v>32</v>
      </c>
      <c r="K226" t="s">
        <v>78</v>
      </c>
      <c r="L226" t="s">
        <v>275</v>
      </c>
      <c r="M226" s="27">
        <v>27.9</v>
      </c>
      <c r="N226" s="28">
        <v>10</v>
      </c>
      <c r="O226">
        <v>24.165000000000003</v>
      </c>
      <c r="P226">
        <v>11</v>
      </c>
      <c r="Q226">
        <v>1.9</v>
      </c>
      <c r="R226">
        <v>3.4</v>
      </c>
      <c r="S226">
        <v>1.3</v>
      </c>
      <c r="T226">
        <v>0.2</v>
      </c>
      <c r="U226">
        <v>0.1</v>
      </c>
      <c r="V226">
        <v>0.4375</v>
      </c>
      <c r="W226">
        <v>9.6</v>
      </c>
      <c r="X226">
        <v>0.875</v>
      </c>
      <c r="Y226">
        <v>0.8</v>
      </c>
      <c r="Z226">
        <v>1.2</v>
      </c>
      <c r="AA226">
        <v>-0.75595062796723778</v>
      </c>
      <c r="AB226">
        <v>0.34704332793731701</v>
      </c>
      <c r="AC226">
        <v>-0.91975641526208018</v>
      </c>
      <c r="AD226">
        <v>-0.86685422829162639</v>
      </c>
      <c r="AE226">
        <v>-1.7343655847595874</v>
      </c>
      <c r="AF226">
        <v>-0.97251530951097453</v>
      </c>
      <c r="AG226">
        <v>-0.49276106913235801</v>
      </c>
      <c r="AH226">
        <v>0.10188497690506886</v>
      </c>
      <c r="AI226">
        <v>0.73579187659337064</v>
      </c>
    </row>
    <row r="227" spans="1:35" x14ac:dyDescent="0.3">
      <c r="A227">
        <v>14</v>
      </c>
      <c r="B227">
        <v>158</v>
      </c>
      <c r="C227" s="26">
        <v>125.4</v>
      </c>
      <c r="D227" s="26">
        <v>132</v>
      </c>
      <c r="E227" s="26">
        <v>53</v>
      </c>
      <c r="F227">
        <v>-0.46102505841361507</v>
      </c>
      <c r="G227">
        <v>-0.33362714049225706</v>
      </c>
      <c r="H227">
        <v>-0.12739791792135802</v>
      </c>
      <c r="I227" t="s">
        <v>211</v>
      </c>
      <c r="J227" t="s">
        <v>32</v>
      </c>
      <c r="K227" t="s">
        <v>42</v>
      </c>
      <c r="L227" t="s">
        <v>274</v>
      </c>
      <c r="M227" s="27">
        <v>32.4</v>
      </c>
      <c r="N227" s="28">
        <v>10</v>
      </c>
      <c r="O227">
        <v>24.771666666666665</v>
      </c>
      <c r="P227">
        <v>7.3</v>
      </c>
      <c r="Q227">
        <v>1.7</v>
      </c>
      <c r="R227">
        <v>2.5</v>
      </c>
      <c r="S227">
        <v>1.3</v>
      </c>
      <c r="T227">
        <v>1.3</v>
      </c>
      <c r="U227">
        <v>0.5</v>
      </c>
      <c r="V227">
        <v>0.42622950819672129</v>
      </c>
      <c r="W227">
        <v>6.1</v>
      </c>
      <c r="X227">
        <v>0.66666666666666663</v>
      </c>
      <c r="Y227">
        <v>0.6</v>
      </c>
      <c r="Z227">
        <v>1.3</v>
      </c>
      <c r="AA227">
        <v>-1.3537971388997661</v>
      </c>
      <c r="AB227">
        <v>0.15527465326371095</v>
      </c>
      <c r="AC227">
        <v>-1.2416597079455534</v>
      </c>
      <c r="AD227">
        <v>-0.86685422829162639</v>
      </c>
      <c r="AE227">
        <v>0.6628558318451564</v>
      </c>
      <c r="AF227">
        <v>-0.35174266100891938</v>
      </c>
      <c r="AG227">
        <v>-0.41351078885987647</v>
      </c>
      <c r="AH227">
        <v>-0.23125215785830744</v>
      </c>
      <c r="AI227">
        <v>0.63804193332486892</v>
      </c>
    </row>
    <row r="228" spans="1:35" x14ac:dyDescent="0.3">
      <c r="A228">
        <v>28</v>
      </c>
      <c r="B228">
        <v>333</v>
      </c>
      <c r="C228" s="26">
        <v>0</v>
      </c>
      <c r="D228" s="26">
        <v>209</v>
      </c>
      <c r="E228" s="26">
        <v>1</v>
      </c>
      <c r="F228">
        <v>-1.0791245342506381</v>
      </c>
      <c r="G228">
        <v>-0.75293106738950311</v>
      </c>
      <c r="H228">
        <v>-0.32619346686113504</v>
      </c>
      <c r="I228" t="s">
        <v>541</v>
      </c>
      <c r="J228" t="s">
        <v>32</v>
      </c>
      <c r="K228" t="s">
        <v>44</v>
      </c>
      <c r="L228" t="s">
        <v>275</v>
      </c>
      <c r="M228" s="27">
        <v>24.3</v>
      </c>
      <c r="N228" s="28">
        <v>10</v>
      </c>
      <c r="O228">
        <v>12.785</v>
      </c>
      <c r="P228">
        <v>4</v>
      </c>
      <c r="Q228">
        <v>0.1</v>
      </c>
      <c r="R228">
        <v>3.7</v>
      </c>
      <c r="S228">
        <v>1.3</v>
      </c>
      <c r="T228">
        <v>0.1</v>
      </c>
      <c r="U228">
        <v>0.3</v>
      </c>
      <c r="V228">
        <v>0.41935483870967744</v>
      </c>
      <c r="W228">
        <v>3.1</v>
      </c>
      <c r="X228">
        <v>0.8125</v>
      </c>
      <c r="Y228">
        <v>1.6</v>
      </c>
      <c r="Z228">
        <v>0.9</v>
      </c>
      <c r="AA228">
        <v>-1.8870115945963457</v>
      </c>
      <c r="AB228">
        <v>-1.3788747441251379</v>
      </c>
      <c r="AC228">
        <v>-0.81245531770092227</v>
      </c>
      <c r="AD228">
        <v>-0.86685422829162639</v>
      </c>
      <c r="AE228">
        <v>-1.9522948044509278</v>
      </c>
      <c r="AF228">
        <v>-0.6621289852599469</v>
      </c>
      <c r="AG228">
        <v>-0.25154957314993648</v>
      </c>
      <c r="AH228">
        <v>5.7479346704397104E-3</v>
      </c>
      <c r="AI228">
        <v>1.0290417063988755</v>
      </c>
    </row>
    <row r="229" spans="1:35" x14ac:dyDescent="0.3">
      <c r="A229">
        <v>16</v>
      </c>
      <c r="B229">
        <v>183</v>
      </c>
      <c r="C229" s="26">
        <v>122.3</v>
      </c>
      <c r="D229" s="26">
        <v>110</v>
      </c>
      <c r="E229" s="26">
        <v>48</v>
      </c>
      <c r="F229">
        <v>-0.54804627979330856</v>
      </c>
      <c r="G229">
        <v>-0.46651658058561668</v>
      </c>
      <c r="H229">
        <v>-8.1529699207691875E-2</v>
      </c>
      <c r="I229" t="s">
        <v>263</v>
      </c>
      <c r="J229" t="s">
        <v>32</v>
      </c>
      <c r="K229" t="s">
        <v>92</v>
      </c>
      <c r="L229" t="s">
        <v>275</v>
      </c>
      <c r="M229" s="27">
        <v>31.4</v>
      </c>
      <c r="N229" s="28">
        <v>10</v>
      </c>
      <c r="O229">
        <v>23.323333333333334</v>
      </c>
      <c r="P229">
        <v>9.6999999999999993</v>
      </c>
      <c r="Q229">
        <v>1</v>
      </c>
      <c r="R229">
        <v>4.9000000000000004</v>
      </c>
      <c r="S229">
        <v>1.3</v>
      </c>
      <c r="T229">
        <v>1.2</v>
      </c>
      <c r="U229">
        <v>0.4</v>
      </c>
      <c r="V229">
        <v>0.4175824175824176</v>
      </c>
      <c r="W229">
        <v>9.1</v>
      </c>
      <c r="X229">
        <v>0.57894736842105265</v>
      </c>
      <c r="Y229">
        <v>1.9</v>
      </c>
      <c r="Z229">
        <v>1.6</v>
      </c>
      <c r="AA229">
        <v>-0.96600480748407214</v>
      </c>
      <c r="AB229">
        <v>-0.51591570809391052</v>
      </c>
      <c r="AC229">
        <v>-0.38325092745629119</v>
      </c>
      <c r="AD229">
        <v>-0.86685422829162639</v>
      </c>
      <c r="AE229">
        <v>0.4449266121538159</v>
      </c>
      <c r="AF229">
        <v>-0.50693582313443308</v>
      </c>
      <c r="AG229">
        <v>-0.70711737023675447</v>
      </c>
      <c r="AH229">
        <v>-1.0422890762466424</v>
      </c>
      <c r="AI229">
        <v>0.34479210351936379</v>
      </c>
    </row>
    <row r="230" spans="1:35" x14ac:dyDescent="0.3">
      <c r="A230">
        <v>14</v>
      </c>
      <c r="B230">
        <v>160</v>
      </c>
      <c r="C230" s="26">
        <v>0</v>
      </c>
      <c r="D230" s="26">
        <v>279</v>
      </c>
      <c r="E230" s="26">
        <v>23</v>
      </c>
      <c r="F230">
        <v>-0.47031383131357479</v>
      </c>
      <c r="G230">
        <v>-0.34619835581715619</v>
      </c>
      <c r="H230">
        <v>-0.1241154754964186</v>
      </c>
      <c r="I230" t="s">
        <v>217</v>
      </c>
      <c r="J230" t="s">
        <v>32</v>
      </c>
      <c r="K230" t="s">
        <v>118</v>
      </c>
      <c r="L230" t="s">
        <v>274</v>
      </c>
      <c r="M230" s="27">
        <v>26.3</v>
      </c>
      <c r="N230" s="28">
        <v>10</v>
      </c>
      <c r="O230">
        <v>26.133333333333333</v>
      </c>
      <c r="P230">
        <v>13.6</v>
      </c>
      <c r="Q230">
        <v>2.6</v>
      </c>
      <c r="R230">
        <v>1.9</v>
      </c>
      <c r="S230">
        <v>1.3</v>
      </c>
      <c r="T230">
        <v>0.6</v>
      </c>
      <c r="U230">
        <v>0</v>
      </c>
      <c r="V230">
        <v>0.40170940170940173</v>
      </c>
      <c r="W230">
        <v>11.7</v>
      </c>
      <c r="X230">
        <v>0.88888888888888884</v>
      </c>
      <c r="Y230">
        <v>1.8</v>
      </c>
      <c r="Z230">
        <v>0.6</v>
      </c>
      <c r="AA230">
        <v>-0.33584226893356917</v>
      </c>
      <c r="AB230">
        <v>1.0182336892949386</v>
      </c>
      <c r="AC230">
        <v>-1.4562619030678687</v>
      </c>
      <c r="AD230">
        <v>-0.86685422829162639</v>
      </c>
      <c r="AE230">
        <v>-0.86264870599422616</v>
      </c>
      <c r="AF230">
        <v>-1.1277084716364882</v>
      </c>
      <c r="AG230">
        <v>-1.1458799193637619</v>
      </c>
      <c r="AH230">
        <v>0.33888506943381663</v>
      </c>
      <c r="AI230">
        <v>1.3222915362043808</v>
      </c>
    </row>
    <row r="231" spans="1:35" x14ac:dyDescent="0.3">
      <c r="A231">
        <v>20</v>
      </c>
      <c r="B231">
        <v>233</v>
      </c>
      <c r="C231" s="26">
        <v>0</v>
      </c>
      <c r="D231" s="26">
        <v>623</v>
      </c>
      <c r="E231" s="26">
        <v>1</v>
      </c>
      <c r="F231">
        <v>-0.7525839212660782</v>
      </c>
      <c r="G231">
        <v>-0.57878856582921445</v>
      </c>
      <c r="H231">
        <v>-0.17379535543686375</v>
      </c>
      <c r="I231" t="s">
        <v>459</v>
      </c>
      <c r="J231" t="s">
        <v>32</v>
      </c>
      <c r="K231" t="s">
        <v>68</v>
      </c>
      <c r="L231" t="s">
        <v>274</v>
      </c>
      <c r="M231" s="27">
        <v>19.5</v>
      </c>
      <c r="N231" s="28">
        <v>10</v>
      </c>
      <c r="O231">
        <v>19.113333333333333</v>
      </c>
      <c r="P231">
        <v>6.6</v>
      </c>
      <c r="Q231">
        <v>0.4</v>
      </c>
      <c r="R231">
        <v>2.9</v>
      </c>
      <c r="S231">
        <v>1.3</v>
      </c>
      <c r="T231">
        <v>0.6</v>
      </c>
      <c r="U231">
        <v>0.4</v>
      </c>
      <c r="V231">
        <v>0.39344262295081966</v>
      </c>
      <c r="W231">
        <v>6.1</v>
      </c>
      <c r="X231">
        <v>1</v>
      </c>
      <c r="Y231">
        <v>1.4</v>
      </c>
      <c r="Z231">
        <v>1.2</v>
      </c>
      <c r="AA231">
        <v>-1.466903235562677</v>
      </c>
      <c r="AB231">
        <v>-1.0912217321147288</v>
      </c>
      <c r="AC231">
        <v>-1.0985915778640098</v>
      </c>
      <c r="AD231">
        <v>-0.86685422829162639</v>
      </c>
      <c r="AE231">
        <v>-0.86264870599422616</v>
      </c>
      <c r="AF231">
        <v>-0.50693582313443308</v>
      </c>
      <c r="AG231">
        <v>-0.6768015201937525</v>
      </c>
      <c r="AH231">
        <v>0.62506785409915366</v>
      </c>
      <c r="AI231">
        <v>0.73579187659337064</v>
      </c>
    </row>
    <row r="232" spans="1:35" x14ac:dyDescent="0.3">
      <c r="A232">
        <v>27</v>
      </c>
      <c r="B232">
        <v>315</v>
      </c>
      <c r="C232" s="26">
        <v>137.9</v>
      </c>
      <c r="D232" s="26">
        <v>573</v>
      </c>
      <c r="E232" s="26">
        <v>4</v>
      </c>
      <c r="F232">
        <v>-1.0118319995408096</v>
      </c>
      <c r="G232">
        <v>-0.69185290769072594</v>
      </c>
      <c r="H232">
        <v>-0.31997909185008366</v>
      </c>
      <c r="I232" t="s">
        <v>551</v>
      </c>
      <c r="J232" t="s">
        <v>32</v>
      </c>
      <c r="K232" t="s">
        <v>50</v>
      </c>
      <c r="L232" t="s">
        <v>274</v>
      </c>
      <c r="M232" s="27">
        <v>21.7</v>
      </c>
      <c r="N232" s="28">
        <v>10</v>
      </c>
      <c r="O232">
        <v>12.271666666666667</v>
      </c>
      <c r="P232">
        <v>5</v>
      </c>
      <c r="Q232">
        <v>0.9</v>
      </c>
      <c r="R232">
        <v>1.9</v>
      </c>
      <c r="S232">
        <v>1.3</v>
      </c>
      <c r="T232">
        <v>0.3</v>
      </c>
      <c r="U232">
        <v>0.2</v>
      </c>
      <c r="V232">
        <v>0.36956521739130432</v>
      </c>
      <c r="W232">
        <v>4.5999999999999996</v>
      </c>
      <c r="X232">
        <v>0.77777777777777779</v>
      </c>
      <c r="Y232">
        <v>0.9</v>
      </c>
      <c r="Z232">
        <v>0.4</v>
      </c>
      <c r="AA232">
        <v>-1.725431456506473</v>
      </c>
      <c r="AB232">
        <v>-0.61180004543071353</v>
      </c>
      <c r="AC232">
        <v>-1.4562619030678687</v>
      </c>
      <c r="AD232">
        <v>-0.86685422829162639</v>
      </c>
      <c r="AE232">
        <v>-1.5164363650682473</v>
      </c>
      <c r="AF232">
        <v>-0.81732214738546061</v>
      </c>
      <c r="AG232">
        <v>-0.66164359517225102</v>
      </c>
      <c r="AH232">
        <v>-8.8717851035276796E-2</v>
      </c>
      <c r="AI232">
        <v>1.517791422741384</v>
      </c>
    </row>
    <row r="233" spans="1:35" x14ac:dyDescent="0.3">
      <c r="A233">
        <v>13</v>
      </c>
      <c r="B233">
        <v>147</v>
      </c>
      <c r="C233" s="26">
        <v>111.3</v>
      </c>
      <c r="D233" s="26">
        <v>102</v>
      </c>
      <c r="E233" s="26">
        <v>41</v>
      </c>
      <c r="F233">
        <v>-0.43051108136049665</v>
      </c>
      <c r="G233">
        <v>-0.43813932661545646</v>
      </c>
      <c r="H233">
        <v>7.628245254959809E-3</v>
      </c>
      <c r="I233" t="s">
        <v>235</v>
      </c>
      <c r="J233" t="s">
        <v>32</v>
      </c>
      <c r="K233" t="s">
        <v>81</v>
      </c>
      <c r="L233" t="s">
        <v>274</v>
      </c>
      <c r="M233" s="27">
        <v>28.8</v>
      </c>
      <c r="N233" s="28">
        <v>10</v>
      </c>
      <c r="O233">
        <v>23.296666666666667</v>
      </c>
      <c r="P233">
        <v>10.8</v>
      </c>
      <c r="Q233">
        <v>1.5</v>
      </c>
      <c r="R233">
        <v>3</v>
      </c>
      <c r="S233">
        <v>1.3</v>
      </c>
      <c r="T233">
        <v>0.9</v>
      </c>
      <c r="U233">
        <v>0.2</v>
      </c>
      <c r="V233">
        <v>0.36363636363636365</v>
      </c>
      <c r="W233">
        <v>9.9</v>
      </c>
      <c r="X233">
        <v>0.95454545454545459</v>
      </c>
      <c r="Y233">
        <v>2.2000000000000002</v>
      </c>
      <c r="Z233">
        <v>1.4</v>
      </c>
      <c r="AA233">
        <v>-0.78826665558521214</v>
      </c>
      <c r="AB233">
        <v>-3.6494021409895147E-2</v>
      </c>
      <c r="AC233">
        <v>-1.0628245453436238</v>
      </c>
      <c r="AD233">
        <v>-0.86685422829162639</v>
      </c>
      <c r="AE233">
        <v>-0.20886104692020499</v>
      </c>
      <c r="AF233">
        <v>-0.81732214738546061</v>
      </c>
      <c r="AG233">
        <v>-1.469968360071999</v>
      </c>
      <c r="AH233">
        <v>0.76704507541254652</v>
      </c>
      <c r="AI233">
        <v>0.5402919900563673</v>
      </c>
    </row>
    <row r="234" spans="1:35" x14ac:dyDescent="0.3">
      <c r="A234">
        <v>17</v>
      </c>
      <c r="B234">
        <v>194</v>
      </c>
      <c r="C234" s="26">
        <v>0</v>
      </c>
      <c r="D234" s="26">
        <v>247</v>
      </c>
      <c r="E234" s="26">
        <v>2</v>
      </c>
      <c r="F234">
        <v>-0.60275188630832077</v>
      </c>
      <c r="G234">
        <v>-0.51382325312374533</v>
      </c>
      <c r="H234">
        <v>-8.8928633184575445E-2</v>
      </c>
      <c r="I234" t="s">
        <v>432</v>
      </c>
      <c r="J234" t="s">
        <v>32</v>
      </c>
      <c r="K234" t="s">
        <v>37</v>
      </c>
      <c r="L234" t="s">
        <v>275</v>
      </c>
      <c r="M234" s="27">
        <v>24.7</v>
      </c>
      <c r="N234" s="28">
        <v>10</v>
      </c>
      <c r="O234">
        <v>22.251666666666665</v>
      </c>
      <c r="P234">
        <v>6.3</v>
      </c>
      <c r="Q234">
        <v>0.9</v>
      </c>
      <c r="R234">
        <v>5.7</v>
      </c>
      <c r="S234">
        <v>1.3</v>
      </c>
      <c r="T234">
        <v>0.9</v>
      </c>
      <c r="U234">
        <v>0.1</v>
      </c>
      <c r="V234">
        <v>0.33333333333333331</v>
      </c>
      <c r="W234">
        <v>6</v>
      </c>
      <c r="X234">
        <v>0.82352941176470584</v>
      </c>
      <c r="Y234">
        <v>1.7</v>
      </c>
      <c r="Z234">
        <v>1.2</v>
      </c>
      <c r="AA234">
        <v>-1.5153772769896388</v>
      </c>
      <c r="AB234">
        <v>-0.61180004543071353</v>
      </c>
      <c r="AC234">
        <v>-9.7114667293203907E-2</v>
      </c>
      <c r="AD234">
        <v>-0.86685422829162639</v>
      </c>
      <c r="AE234">
        <v>-0.20886104692020499</v>
      </c>
      <c r="AF234">
        <v>-0.97251530951097453</v>
      </c>
      <c r="AG234">
        <v>-1.1409379505488331</v>
      </c>
      <c r="AH234">
        <v>5.3259370278116544E-2</v>
      </c>
      <c r="AI234">
        <v>0.73579187659337064</v>
      </c>
    </row>
    <row r="235" spans="1:35" x14ac:dyDescent="0.3">
      <c r="A235">
        <v>21</v>
      </c>
      <c r="B235">
        <v>251</v>
      </c>
      <c r="C235" s="26">
        <v>0</v>
      </c>
      <c r="D235" s="26">
        <v>384</v>
      </c>
      <c r="E235" s="26">
        <v>0</v>
      </c>
      <c r="F235">
        <v>-0.78865480863452253</v>
      </c>
      <c r="G235">
        <v>-0.61253519280666846</v>
      </c>
      <c r="H235">
        <v>-0.17611961582785407</v>
      </c>
      <c r="I235" t="s">
        <v>464</v>
      </c>
      <c r="J235" t="s">
        <v>465</v>
      </c>
      <c r="K235" t="s">
        <v>81</v>
      </c>
      <c r="L235" t="s">
        <v>274</v>
      </c>
      <c r="M235" s="27">
        <v>28.1</v>
      </c>
      <c r="N235" s="28">
        <v>10</v>
      </c>
      <c r="O235">
        <v>14.906666666666666</v>
      </c>
      <c r="P235">
        <v>4.7</v>
      </c>
      <c r="Q235">
        <v>0.3</v>
      </c>
      <c r="R235">
        <v>3.1</v>
      </c>
      <c r="S235">
        <v>1.3</v>
      </c>
      <c r="T235">
        <v>0.8</v>
      </c>
      <c r="U235">
        <v>0.6</v>
      </c>
      <c r="V235">
        <v>0.2978723404255319</v>
      </c>
      <c r="W235">
        <v>4.7</v>
      </c>
      <c r="X235">
        <v>0.8</v>
      </c>
      <c r="Y235">
        <v>2</v>
      </c>
      <c r="Z235">
        <v>0.8</v>
      </c>
      <c r="AA235">
        <v>-1.773905497933435</v>
      </c>
      <c r="AB235">
        <v>-1.1871060694515319</v>
      </c>
      <c r="AC235">
        <v>-1.027057512823238</v>
      </c>
      <c r="AD235">
        <v>-0.86685422829162639</v>
      </c>
      <c r="AE235">
        <v>-0.42679026661154529</v>
      </c>
      <c r="AF235">
        <v>-0.19654949888340564</v>
      </c>
      <c r="AG235">
        <v>-1.1190247244857361</v>
      </c>
      <c r="AH235">
        <v>-4.2320586446874767E-2</v>
      </c>
      <c r="AI235">
        <v>1.1267916496673773</v>
      </c>
    </row>
    <row r="236" spans="1:35" x14ac:dyDescent="0.3">
      <c r="A236">
        <v>23</v>
      </c>
      <c r="B236">
        <v>275</v>
      </c>
      <c r="C236" s="26">
        <v>0</v>
      </c>
      <c r="D236" s="26">
        <v>236</v>
      </c>
      <c r="E236" s="26">
        <v>1</v>
      </c>
      <c r="F236">
        <v>-0.89718648481692509</v>
      </c>
      <c r="G236">
        <v>-0.68079385182286556</v>
      </c>
      <c r="H236">
        <v>-0.21639263299405953</v>
      </c>
      <c r="I236" t="s">
        <v>520</v>
      </c>
      <c r="J236" t="s">
        <v>32</v>
      </c>
      <c r="K236" t="s">
        <v>50</v>
      </c>
      <c r="L236" t="s">
        <v>275</v>
      </c>
      <c r="M236" s="27">
        <v>21</v>
      </c>
      <c r="N236" s="28">
        <v>10</v>
      </c>
      <c r="O236">
        <v>16.108333333333331</v>
      </c>
      <c r="P236">
        <v>2.9</v>
      </c>
      <c r="Q236">
        <v>0</v>
      </c>
      <c r="R236">
        <v>2.9</v>
      </c>
      <c r="S236">
        <v>1.3</v>
      </c>
      <c r="T236">
        <v>0.7</v>
      </c>
      <c r="U236">
        <v>0.7</v>
      </c>
      <c r="V236">
        <v>0.29032258064516131</v>
      </c>
      <c r="W236">
        <v>3.1</v>
      </c>
      <c r="X236">
        <v>0.7857142857142857</v>
      </c>
      <c r="Y236">
        <v>1.4</v>
      </c>
      <c r="Z236">
        <v>1</v>
      </c>
      <c r="AA236">
        <v>-2.0647497464952056</v>
      </c>
      <c r="AB236">
        <v>-1.4747590814619411</v>
      </c>
      <c r="AC236">
        <v>-1.0985915778640098</v>
      </c>
      <c r="AD236">
        <v>-0.86685422829162639</v>
      </c>
      <c r="AE236">
        <v>-0.64471948630288589</v>
      </c>
      <c r="AF236">
        <v>-4.1356336757891909E-2</v>
      </c>
      <c r="AG236">
        <v>-0.77813103581768794</v>
      </c>
      <c r="AH236">
        <v>-8.927493654491396E-2</v>
      </c>
      <c r="AI236">
        <v>0.93129176313037398</v>
      </c>
    </row>
    <row r="237" spans="1:35" x14ac:dyDescent="0.3">
      <c r="A237">
        <v>26</v>
      </c>
      <c r="B237">
        <v>309</v>
      </c>
      <c r="C237" s="26">
        <v>0</v>
      </c>
      <c r="D237" s="26">
        <v>333</v>
      </c>
      <c r="E237" s="26">
        <v>0</v>
      </c>
      <c r="F237">
        <v>-0.98424344981287815</v>
      </c>
      <c r="G237">
        <v>-0.67715044783281952</v>
      </c>
      <c r="H237">
        <v>-0.30709300198005862</v>
      </c>
      <c r="I237" t="s">
        <v>539</v>
      </c>
      <c r="J237" t="s">
        <v>32</v>
      </c>
      <c r="K237" t="s">
        <v>33</v>
      </c>
      <c r="L237" t="s">
        <v>275</v>
      </c>
      <c r="M237" s="27">
        <v>35.5</v>
      </c>
      <c r="N237" s="28">
        <v>10</v>
      </c>
      <c r="O237">
        <v>11.495000000000001</v>
      </c>
      <c r="P237">
        <v>2.1</v>
      </c>
      <c r="Q237">
        <v>0.5</v>
      </c>
      <c r="R237">
        <v>2.6</v>
      </c>
      <c r="S237">
        <v>1.3</v>
      </c>
      <c r="T237">
        <v>0.5</v>
      </c>
      <c r="U237">
        <v>0.4</v>
      </c>
      <c r="V237">
        <v>0.2857142857142857</v>
      </c>
      <c r="W237">
        <v>2.8</v>
      </c>
      <c r="X237">
        <v>0</v>
      </c>
      <c r="Y237">
        <v>0</v>
      </c>
      <c r="Z237">
        <v>0.4</v>
      </c>
      <c r="AA237">
        <v>-2.1940138569671035</v>
      </c>
      <c r="AB237">
        <v>-0.99533739477792582</v>
      </c>
      <c r="AC237">
        <v>-1.2058926754251675</v>
      </c>
      <c r="AD237">
        <v>-0.86685422829162639</v>
      </c>
      <c r="AE237">
        <v>-1.0805779256855663</v>
      </c>
      <c r="AF237">
        <v>-0.50693582313443308</v>
      </c>
      <c r="AG237">
        <v>-0.72244130454661237</v>
      </c>
      <c r="AH237">
        <v>-4.0092244408324193E-2</v>
      </c>
      <c r="AI237">
        <v>1.517791422741384</v>
      </c>
    </row>
    <row r="238" spans="1:35" x14ac:dyDescent="0.3">
      <c r="A238">
        <v>18</v>
      </c>
      <c r="B238">
        <v>212</v>
      </c>
      <c r="C238" s="26">
        <v>138.6</v>
      </c>
      <c r="D238" s="26">
        <v>224</v>
      </c>
      <c r="E238" s="26">
        <v>8</v>
      </c>
      <c r="F238">
        <v>-0.66383956073432748</v>
      </c>
      <c r="G238">
        <v>-0.40293569178823713</v>
      </c>
      <c r="H238">
        <v>-0.26090386894609036</v>
      </c>
      <c r="I238" t="s">
        <v>402</v>
      </c>
      <c r="J238" t="s">
        <v>32</v>
      </c>
      <c r="K238" t="s">
        <v>78</v>
      </c>
      <c r="L238" t="s">
        <v>45</v>
      </c>
      <c r="M238" s="27">
        <v>20.3</v>
      </c>
      <c r="N238" s="28">
        <v>8</v>
      </c>
      <c r="O238">
        <v>17.370833333333334</v>
      </c>
      <c r="P238">
        <v>6.625</v>
      </c>
      <c r="Q238">
        <v>0.5</v>
      </c>
      <c r="R238">
        <v>4.25</v>
      </c>
      <c r="S238">
        <v>1.25</v>
      </c>
      <c r="T238">
        <v>0</v>
      </c>
      <c r="U238">
        <v>1.75</v>
      </c>
      <c r="V238">
        <v>0.51351351351351349</v>
      </c>
      <c r="W238">
        <v>4.625</v>
      </c>
      <c r="X238">
        <v>0.7857142857142857</v>
      </c>
      <c r="Y238">
        <v>1.75</v>
      </c>
      <c r="Z238">
        <v>1.125</v>
      </c>
      <c r="AA238">
        <v>-1.4628637321104303</v>
      </c>
      <c r="AB238">
        <v>-0.99533739477792582</v>
      </c>
      <c r="AC238">
        <v>-0.61573663883879981</v>
      </c>
      <c r="AD238">
        <v>-0.88931639125180995</v>
      </c>
      <c r="AE238">
        <v>-2.1702240241422683</v>
      </c>
      <c r="AF238">
        <v>1.588171865560003</v>
      </c>
      <c r="AG238">
        <v>0.21135136500141133</v>
      </c>
      <c r="AH238">
        <v>-0.10157060957906186</v>
      </c>
      <c r="AI238">
        <v>0.80910433404474691</v>
      </c>
    </row>
    <row r="239" spans="1:35" x14ac:dyDescent="0.3">
      <c r="A239">
        <v>20</v>
      </c>
      <c r="B239">
        <v>231</v>
      </c>
      <c r="C239" s="26">
        <v>135</v>
      </c>
      <c r="D239" s="26">
        <v>267</v>
      </c>
      <c r="E239" s="26">
        <v>8</v>
      </c>
      <c r="F239">
        <v>-0.74962209352550402</v>
      </c>
      <c r="G239">
        <v>-0.40244804952596974</v>
      </c>
      <c r="H239">
        <v>-0.34717404399953428</v>
      </c>
      <c r="I239" t="s">
        <v>451</v>
      </c>
      <c r="J239" t="s">
        <v>452</v>
      </c>
      <c r="K239" t="s">
        <v>76</v>
      </c>
      <c r="L239" t="s">
        <v>45</v>
      </c>
      <c r="M239" s="27">
        <v>23.9</v>
      </c>
      <c r="N239" s="28">
        <v>9</v>
      </c>
      <c r="O239">
        <v>17.657407407407405</v>
      </c>
      <c r="P239">
        <v>9.8888888888888893</v>
      </c>
      <c r="Q239">
        <v>0</v>
      </c>
      <c r="R239">
        <v>4.8888888888888893</v>
      </c>
      <c r="S239">
        <v>1.2222222222222223</v>
      </c>
      <c r="T239">
        <v>0.44444444444444442</v>
      </c>
      <c r="U239">
        <v>1.1111111111111112</v>
      </c>
      <c r="V239">
        <v>0.64814814814814814</v>
      </c>
      <c r="W239">
        <v>6</v>
      </c>
      <c r="X239">
        <v>0.6785714285714286</v>
      </c>
      <c r="Y239">
        <v>3.1111111111111112</v>
      </c>
      <c r="Z239">
        <v>1.6666666666666667</v>
      </c>
      <c r="AA239">
        <v>-0.93548411473376281</v>
      </c>
      <c r="AB239">
        <v>-1.4747590814619411</v>
      </c>
      <c r="AC239">
        <v>-0.38722504218077852</v>
      </c>
      <c r="AD239">
        <v>-0.90179537067413407</v>
      </c>
      <c r="AE239">
        <v>-1.2016497144029779</v>
      </c>
      <c r="AF239">
        <v>0.59665999642477596</v>
      </c>
      <c r="AG239">
        <v>1.3456967342711046</v>
      </c>
      <c r="AH239">
        <v>-0.94310132764971077</v>
      </c>
      <c r="AI239">
        <v>0.27962547467369603</v>
      </c>
    </row>
    <row r="240" spans="1:35" x14ac:dyDescent="0.3">
      <c r="A240">
        <v>25</v>
      </c>
      <c r="B240">
        <v>289</v>
      </c>
      <c r="C240" s="26">
        <v>117.5</v>
      </c>
      <c r="D240" s="26">
        <v>116</v>
      </c>
      <c r="E240" s="26">
        <v>55</v>
      </c>
      <c r="F240">
        <v>-0.927924155787343</v>
      </c>
      <c r="G240">
        <v>-0.50641771322595464</v>
      </c>
      <c r="H240">
        <v>-0.42150644256138836</v>
      </c>
      <c r="I240" t="s">
        <v>508</v>
      </c>
      <c r="J240" t="s">
        <v>32</v>
      </c>
      <c r="K240" t="s">
        <v>39</v>
      </c>
      <c r="L240" t="s">
        <v>275</v>
      </c>
      <c r="M240" s="27">
        <v>28.3</v>
      </c>
      <c r="N240" s="28">
        <v>9</v>
      </c>
      <c r="O240">
        <v>25.516666666666666</v>
      </c>
      <c r="P240">
        <v>8.7777777777777786</v>
      </c>
      <c r="Q240">
        <v>0.22222222222222221</v>
      </c>
      <c r="R240">
        <v>4.8888888888888893</v>
      </c>
      <c r="S240">
        <v>1.2222222222222223</v>
      </c>
      <c r="T240">
        <v>0.55555555555555558</v>
      </c>
      <c r="U240">
        <v>0.33333333333333331</v>
      </c>
      <c r="V240">
        <v>0.62745098039215685</v>
      </c>
      <c r="W240">
        <v>5.666666666666667</v>
      </c>
      <c r="X240">
        <v>0.59090909090909094</v>
      </c>
      <c r="Y240">
        <v>2.4444444444444446</v>
      </c>
      <c r="Z240">
        <v>1.1111111111111112</v>
      </c>
      <c r="AA240">
        <v>-1.1150176015002877</v>
      </c>
      <c r="AB240">
        <v>-1.2616827762690455</v>
      </c>
      <c r="AC240">
        <v>-0.38722504218077852</v>
      </c>
      <c r="AD240">
        <v>-0.90179537067413407</v>
      </c>
      <c r="AE240">
        <v>-0.95950613696815512</v>
      </c>
      <c r="AF240">
        <v>-0.61039793121810904</v>
      </c>
      <c r="AG240">
        <v>1.1150289564235478</v>
      </c>
      <c r="AH240">
        <v>-1.2598442317008913</v>
      </c>
      <c r="AI240">
        <v>0.82268071505426099</v>
      </c>
    </row>
    <row r="241" spans="1:35" x14ac:dyDescent="0.3">
      <c r="A241">
        <v>18</v>
      </c>
      <c r="B241">
        <v>215</v>
      </c>
      <c r="C241" s="26">
        <v>0</v>
      </c>
      <c r="D241" s="26">
        <v>231</v>
      </c>
      <c r="E241" s="26">
        <v>1</v>
      </c>
      <c r="F241">
        <v>-0.68372694225169539</v>
      </c>
      <c r="G241">
        <v>-0.41865753765334129</v>
      </c>
      <c r="H241">
        <v>-0.2650694045983541</v>
      </c>
      <c r="I241" t="s">
        <v>435</v>
      </c>
      <c r="J241" t="s">
        <v>32</v>
      </c>
      <c r="K241" t="s">
        <v>44</v>
      </c>
      <c r="L241" t="s">
        <v>45</v>
      </c>
      <c r="M241" s="27">
        <v>29.8</v>
      </c>
      <c r="N241" s="28">
        <v>9</v>
      </c>
      <c r="O241">
        <v>11.561111111111112</v>
      </c>
      <c r="P241">
        <v>5.2222222222222223</v>
      </c>
      <c r="Q241">
        <v>0.33333333333333331</v>
      </c>
      <c r="R241">
        <v>4</v>
      </c>
      <c r="S241">
        <v>1.2222222222222223</v>
      </c>
      <c r="T241">
        <v>0.66666666666666663</v>
      </c>
      <c r="U241">
        <v>1</v>
      </c>
      <c r="V241">
        <v>0.43902439024390244</v>
      </c>
      <c r="W241">
        <v>4.5555555555555554</v>
      </c>
      <c r="X241">
        <v>0.8</v>
      </c>
      <c r="Y241">
        <v>1.1111111111111112</v>
      </c>
      <c r="Z241">
        <v>0.66666666666666663</v>
      </c>
      <c r="AA241">
        <v>-1.6895247591531681</v>
      </c>
      <c r="AB241">
        <v>-1.1551446236725977</v>
      </c>
      <c r="AC241">
        <v>-0.70515422013976459</v>
      </c>
      <c r="AD241">
        <v>-0.90179537067413407</v>
      </c>
      <c r="AE241">
        <v>-0.71736255953333261</v>
      </c>
      <c r="AF241">
        <v>0.42422314961864949</v>
      </c>
      <c r="AG241">
        <v>-0.23895415047691723</v>
      </c>
      <c r="AH241">
        <v>-4.133021220751925E-2</v>
      </c>
      <c r="AI241">
        <v>1.257124907358713</v>
      </c>
    </row>
    <row r="242" spans="1:35" x14ac:dyDescent="0.3">
      <c r="A242">
        <v>7</v>
      </c>
      <c r="B242">
        <v>83</v>
      </c>
      <c r="C242" s="26">
        <v>44.7</v>
      </c>
      <c r="D242" s="26">
        <v>47</v>
      </c>
      <c r="E242" s="26">
        <v>99</v>
      </c>
      <c r="F242">
        <v>-0.10436899736424803</v>
      </c>
      <c r="G242">
        <v>0.23746559440567142</v>
      </c>
      <c r="H242">
        <v>-0.34183459176991943</v>
      </c>
      <c r="I242" t="s">
        <v>152</v>
      </c>
      <c r="J242" t="s">
        <v>282</v>
      </c>
      <c r="K242" t="s">
        <v>33</v>
      </c>
      <c r="L242" t="s">
        <v>45</v>
      </c>
      <c r="M242" s="27">
        <v>25.5</v>
      </c>
      <c r="N242" s="28">
        <v>10</v>
      </c>
      <c r="O242">
        <v>30.123333333333328</v>
      </c>
      <c r="P242">
        <v>13.4</v>
      </c>
      <c r="Q242">
        <v>0</v>
      </c>
      <c r="R242">
        <v>12.5</v>
      </c>
      <c r="S242">
        <v>1.2</v>
      </c>
      <c r="T242">
        <v>0.9</v>
      </c>
      <c r="U242">
        <v>2.1</v>
      </c>
      <c r="V242">
        <v>0.66666666666666663</v>
      </c>
      <c r="W242">
        <v>9.3000000000000007</v>
      </c>
      <c r="X242">
        <v>0.41666666666666669</v>
      </c>
      <c r="Y242">
        <v>2.4</v>
      </c>
      <c r="Z242">
        <v>1.4</v>
      </c>
      <c r="AA242">
        <v>-0.36815829655154353</v>
      </c>
      <c r="AB242">
        <v>-1.4747590814619411</v>
      </c>
      <c r="AC242">
        <v>2.3350435440930388</v>
      </c>
      <c r="AD242">
        <v>-0.9117785542119935</v>
      </c>
      <c r="AE242">
        <v>-0.20886104692020499</v>
      </c>
      <c r="AF242">
        <v>2.1313479329993013</v>
      </c>
      <c r="AG242">
        <v>2.3274813411444115</v>
      </c>
      <c r="AH242">
        <v>-2.233417479496393</v>
      </c>
      <c r="AI242">
        <v>0.5402919900563673</v>
      </c>
    </row>
    <row r="243" spans="1:35" x14ac:dyDescent="0.3">
      <c r="A243">
        <v>20</v>
      </c>
      <c r="B243">
        <v>230</v>
      </c>
      <c r="C243" s="26">
        <v>136.30000000000001</v>
      </c>
      <c r="D243" s="26">
        <v>221</v>
      </c>
      <c r="E243" s="26">
        <v>8</v>
      </c>
      <c r="F243">
        <v>-0.74873498016593232</v>
      </c>
      <c r="G243">
        <v>-0.35998233737871388</v>
      </c>
      <c r="H243">
        <v>-0.38875264278721844</v>
      </c>
      <c r="I243" t="s">
        <v>453</v>
      </c>
      <c r="J243" t="s">
        <v>32</v>
      </c>
      <c r="K243" t="s">
        <v>54</v>
      </c>
      <c r="L243" t="s">
        <v>275</v>
      </c>
      <c r="M243" s="27">
        <v>27.7</v>
      </c>
      <c r="N243" s="28">
        <v>10</v>
      </c>
      <c r="O243">
        <v>19.979999999999997</v>
      </c>
      <c r="P243">
        <v>8.1</v>
      </c>
      <c r="Q243">
        <v>1.1000000000000001</v>
      </c>
      <c r="R243">
        <v>4</v>
      </c>
      <c r="S243">
        <v>1.2</v>
      </c>
      <c r="T243">
        <v>0.3</v>
      </c>
      <c r="U243">
        <v>0.7</v>
      </c>
      <c r="V243">
        <v>0.63461538461538458</v>
      </c>
      <c r="W243">
        <v>5.2</v>
      </c>
      <c r="X243">
        <v>0.5714285714285714</v>
      </c>
      <c r="Y243">
        <v>0.7</v>
      </c>
      <c r="Z243">
        <v>1</v>
      </c>
      <c r="AA243">
        <v>-1.2245330284278682</v>
      </c>
      <c r="AB243">
        <v>-0.42003137075710734</v>
      </c>
      <c r="AC243">
        <v>-0.70515422013976459</v>
      </c>
      <c r="AD243">
        <v>-0.9117785542119935</v>
      </c>
      <c r="AE243">
        <v>-1.5164363650682473</v>
      </c>
      <c r="AF243">
        <v>-4.1356336757891909E-2</v>
      </c>
      <c r="AG243">
        <v>1.0700120616227278</v>
      </c>
      <c r="AH243">
        <v>-0.42185498579865299</v>
      </c>
      <c r="AI243">
        <v>0.93129176313037398</v>
      </c>
    </row>
    <row r="244" spans="1:35" x14ac:dyDescent="0.3">
      <c r="A244">
        <v>33</v>
      </c>
      <c r="B244">
        <v>386</v>
      </c>
      <c r="C244" s="26">
        <v>0</v>
      </c>
      <c r="D244" s="26">
        <v>275</v>
      </c>
      <c r="E244" s="26">
        <v>1</v>
      </c>
      <c r="F244">
        <v>-1.3583835574677732</v>
      </c>
      <c r="G244">
        <v>-0.80468343127819408</v>
      </c>
      <c r="H244">
        <v>-0.55370012618957909</v>
      </c>
      <c r="I244" t="s">
        <v>615</v>
      </c>
      <c r="J244" t="s">
        <v>32</v>
      </c>
      <c r="K244" t="s">
        <v>48</v>
      </c>
      <c r="L244" t="s">
        <v>45</v>
      </c>
      <c r="M244" s="27">
        <v>20.6</v>
      </c>
      <c r="N244" s="28">
        <v>5</v>
      </c>
      <c r="O244">
        <v>13.969999999999999</v>
      </c>
      <c r="P244">
        <v>4.4000000000000004</v>
      </c>
      <c r="Q244">
        <v>0</v>
      </c>
      <c r="R244">
        <v>3</v>
      </c>
      <c r="S244">
        <v>1.2</v>
      </c>
      <c r="T244">
        <v>0.2</v>
      </c>
      <c r="U244">
        <v>0</v>
      </c>
      <c r="V244">
        <v>0.55555555555555558</v>
      </c>
      <c r="W244">
        <v>3.6</v>
      </c>
      <c r="X244">
        <v>0.33333333333333331</v>
      </c>
      <c r="Y244">
        <v>1.2</v>
      </c>
      <c r="Z244">
        <v>0</v>
      </c>
      <c r="AA244">
        <v>-1.8223795393603965</v>
      </c>
      <c r="AB244">
        <v>-1.4747590814619411</v>
      </c>
      <c r="AC244">
        <v>-1.0628245453436238</v>
      </c>
      <c r="AD244">
        <v>-0.9117785542119935</v>
      </c>
      <c r="AE244">
        <v>-1.7343655847595874</v>
      </c>
      <c r="AF244">
        <v>-1.1277084716364882</v>
      </c>
      <c r="AG244">
        <v>0.35774282495527321</v>
      </c>
      <c r="AH244">
        <v>-1.3748691255003813</v>
      </c>
      <c r="AI244">
        <v>1.9087911958153909</v>
      </c>
    </row>
    <row r="245" spans="1:35" x14ac:dyDescent="0.3">
      <c r="A245">
        <v>8</v>
      </c>
      <c r="B245">
        <v>95</v>
      </c>
      <c r="C245" s="26">
        <v>113.5</v>
      </c>
      <c r="D245" s="26">
        <v>119</v>
      </c>
      <c r="E245" s="26">
        <v>71</v>
      </c>
      <c r="F245">
        <v>-0.18624788134952125</v>
      </c>
      <c r="G245">
        <v>-3.2357443144361571E-2</v>
      </c>
      <c r="H245">
        <v>-0.15389043820515969</v>
      </c>
      <c r="I245" t="s">
        <v>174</v>
      </c>
      <c r="J245" t="s">
        <v>32</v>
      </c>
      <c r="K245" t="s">
        <v>90</v>
      </c>
      <c r="L245" t="s">
        <v>275</v>
      </c>
      <c r="M245" s="27">
        <v>34.799999999999997</v>
      </c>
      <c r="N245" s="28">
        <v>10</v>
      </c>
      <c r="O245">
        <v>26.281666666666666</v>
      </c>
      <c r="P245">
        <v>15</v>
      </c>
      <c r="Q245">
        <v>1.4</v>
      </c>
      <c r="R245">
        <v>6.6</v>
      </c>
      <c r="S245">
        <v>1.2</v>
      </c>
      <c r="T245">
        <v>0.7</v>
      </c>
      <c r="U245">
        <v>0.5</v>
      </c>
      <c r="V245">
        <v>0.49</v>
      </c>
      <c r="W245">
        <v>10</v>
      </c>
      <c r="X245">
        <v>0.86363636363636365</v>
      </c>
      <c r="Y245">
        <v>4.4000000000000004</v>
      </c>
      <c r="Z245">
        <v>1.1000000000000001</v>
      </c>
      <c r="AA245">
        <v>-0.10963007560774751</v>
      </c>
      <c r="AB245">
        <v>-0.13237835874669829</v>
      </c>
      <c r="AC245">
        <v>0.2247886253902692</v>
      </c>
      <c r="AD245">
        <v>-0.9117785542119935</v>
      </c>
      <c r="AE245">
        <v>-0.64471948630288589</v>
      </c>
      <c r="AF245">
        <v>-0.35174266100891938</v>
      </c>
      <c r="AG245">
        <v>0.17897636128552261</v>
      </c>
      <c r="AH245">
        <v>0.62172534104132648</v>
      </c>
      <c r="AI245">
        <v>0.83354181986187226</v>
      </c>
    </row>
    <row r="246" spans="1:35" x14ac:dyDescent="0.3">
      <c r="A246">
        <v>24</v>
      </c>
      <c r="B246">
        <v>285</v>
      </c>
      <c r="C246" s="26">
        <v>0</v>
      </c>
      <c r="D246" s="26">
        <v>399</v>
      </c>
      <c r="E246" s="26">
        <v>1</v>
      </c>
      <c r="F246">
        <v>-0.92147657356267054</v>
      </c>
      <c r="G246">
        <v>-0.6654907140128612</v>
      </c>
      <c r="H246">
        <v>-0.25598585954980935</v>
      </c>
      <c r="I246" t="s">
        <v>532</v>
      </c>
      <c r="J246" t="s">
        <v>32</v>
      </c>
      <c r="K246" t="s">
        <v>37</v>
      </c>
      <c r="L246" t="s">
        <v>275</v>
      </c>
      <c r="M246" s="27">
        <v>23.7</v>
      </c>
      <c r="N246" s="28">
        <v>10</v>
      </c>
      <c r="O246">
        <v>16.805</v>
      </c>
      <c r="P246">
        <v>4.8</v>
      </c>
      <c r="Q246">
        <v>0</v>
      </c>
      <c r="R246">
        <v>5</v>
      </c>
      <c r="S246">
        <v>1.2</v>
      </c>
      <c r="T246">
        <v>0.2</v>
      </c>
      <c r="U246">
        <v>1.1000000000000001</v>
      </c>
      <c r="V246">
        <v>0.46511627906976744</v>
      </c>
      <c r="W246">
        <v>4.3</v>
      </c>
      <c r="X246">
        <v>0.5714285714285714</v>
      </c>
      <c r="Y246">
        <v>1.4</v>
      </c>
      <c r="Z246">
        <v>1.4</v>
      </c>
      <c r="AA246">
        <v>-1.7577474841244476</v>
      </c>
      <c r="AB246">
        <v>-1.4747590814619411</v>
      </c>
      <c r="AC246">
        <v>-0.34748389493590542</v>
      </c>
      <c r="AD246">
        <v>-0.9117785542119935</v>
      </c>
      <c r="AE246">
        <v>-1.7343655847595874</v>
      </c>
      <c r="AF246">
        <v>0.57941631174416341</v>
      </c>
      <c r="AG246">
        <v>-7.9372401233424511E-2</v>
      </c>
      <c r="AH246">
        <v>-0.80361772718898195</v>
      </c>
      <c r="AI246">
        <v>0.5402919900563673</v>
      </c>
    </row>
    <row r="247" spans="1:35" x14ac:dyDescent="0.3">
      <c r="A247">
        <v>27</v>
      </c>
      <c r="B247">
        <v>321</v>
      </c>
      <c r="C247" s="26">
        <v>0</v>
      </c>
      <c r="D247" s="26">
        <v>316</v>
      </c>
      <c r="E247" s="26">
        <v>1</v>
      </c>
      <c r="F247">
        <v>-1.0356996354327233</v>
      </c>
      <c r="G247">
        <v>-0.70621309712607627</v>
      </c>
      <c r="H247">
        <v>-0.32948653830664698</v>
      </c>
      <c r="I247" t="s">
        <v>543</v>
      </c>
      <c r="J247" t="s">
        <v>32</v>
      </c>
      <c r="K247" t="s">
        <v>42</v>
      </c>
      <c r="L247" t="s">
        <v>274</v>
      </c>
      <c r="M247" s="27">
        <v>26.7</v>
      </c>
      <c r="N247" s="28">
        <v>10</v>
      </c>
      <c r="O247">
        <v>12.633333333333333</v>
      </c>
      <c r="P247">
        <v>5</v>
      </c>
      <c r="Q247">
        <v>0.6</v>
      </c>
      <c r="R247">
        <v>1.1000000000000001</v>
      </c>
      <c r="S247">
        <v>1.2</v>
      </c>
      <c r="T247">
        <v>0.6</v>
      </c>
      <c r="U247">
        <v>0.1</v>
      </c>
      <c r="V247">
        <v>0.45652173913043476</v>
      </c>
      <c r="W247">
        <v>4.5999999999999996</v>
      </c>
      <c r="X247">
        <v>0.66666666666666663</v>
      </c>
      <c r="Y247">
        <v>0.3</v>
      </c>
      <c r="Z247">
        <v>0.9</v>
      </c>
      <c r="AA247">
        <v>-1.725431456506473</v>
      </c>
      <c r="AB247">
        <v>-0.89945305744112281</v>
      </c>
      <c r="AC247">
        <v>-1.7423981632309564</v>
      </c>
      <c r="AD247">
        <v>-0.9117785542119935</v>
      </c>
      <c r="AE247">
        <v>-0.86264870599422616</v>
      </c>
      <c r="AF247">
        <v>-0.97251530951097453</v>
      </c>
      <c r="AG247">
        <v>-0.13506213250449967</v>
      </c>
      <c r="AH247">
        <v>-0.13567220113331582</v>
      </c>
      <c r="AI247">
        <v>1.0290417063988755</v>
      </c>
    </row>
    <row r="248" spans="1:35" x14ac:dyDescent="0.3">
      <c r="A248">
        <v>13</v>
      </c>
      <c r="B248">
        <v>148</v>
      </c>
      <c r="C248" s="26">
        <v>140.6</v>
      </c>
      <c r="D248" s="26">
        <v>182</v>
      </c>
      <c r="E248" s="26">
        <v>15</v>
      </c>
      <c r="F248">
        <v>-0.43131543578931314</v>
      </c>
      <c r="G248">
        <v>-0.31463867301608872</v>
      </c>
      <c r="H248">
        <v>-0.11667676277322442</v>
      </c>
      <c r="I248" t="s">
        <v>239</v>
      </c>
      <c r="J248" t="s">
        <v>32</v>
      </c>
      <c r="K248" t="s">
        <v>64</v>
      </c>
      <c r="L248" t="s">
        <v>275</v>
      </c>
      <c r="M248" s="27">
        <v>26.5</v>
      </c>
      <c r="N248" s="28">
        <v>10</v>
      </c>
      <c r="O248">
        <v>26.593333333333334</v>
      </c>
      <c r="P248">
        <v>11.5</v>
      </c>
      <c r="Q248">
        <v>1.5</v>
      </c>
      <c r="R248">
        <v>4.0999999999999996</v>
      </c>
      <c r="S248">
        <v>1.2</v>
      </c>
      <c r="T248">
        <v>0.8</v>
      </c>
      <c r="U248">
        <v>0.5</v>
      </c>
      <c r="V248">
        <v>0.43820224719101125</v>
      </c>
      <c r="W248">
        <v>8.9</v>
      </c>
      <c r="X248">
        <v>0.81481481481481477</v>
      </c>
      <c r="Y248">
        <v>2.7</v>
      </c>
      <c r="Z248">
        <v>1.3</v>
      </c>
      <c r="AA248">
        <v>-0.67516055892230142</v>
      </c>
      <c r="AB248">
        <v>-3.6494021409895147E-2</v>
      </c>
      <c r="AC248">
        <v>-0.66938718761937888</v>
      </c>
      <c r="AD248">
        <v>-0.9117785542119935</v>
      </c>
      <c r="AE248">
        <v>-0.42679026661154529</v>
      </c>
      <c r="AF248">
        <v>-0.35174266100891938</v>
      </c>
      <c r="AG248">
        <v>-0.45058193994447526</v>
      </c>
      <c r="AH248">
        <v>5.2145199258841736E-2</v>
      </c>
      <c r="AI248">
        <v>0.63804193332486892</v>
      </c>
    </row>
    <row r="249" spans="1:35" x14ac:dyDescent="0.3">
      <c r="A249">
        <v>12</v>
      </c>
      <c r="B249">
        <v>141</v>
      </c>
      <c r="C249" s="26">
        <v>141.5</v>
      </c>
      <c r="D249" s="26">
        <v>130</v>
      </c>
      <c r="E249" s="26">
        <v>34</v>
      </c>
      <c r="F249">
        <v>-0.40402492838666471</v>
      </c>
      <c r="G249">
        <v>-0.20258790344799527</v>
      </c>
      <c r="H249">
        <v>-0.20143702493866944</v>
      </c>
      <c r="I249" t="s">
        <v>213</v>
      </c>
      <c r="J249" t="s">
        <v>32</v>
      </c>
      <c r="K249" t="s">
        <v>39</v>
      </c>
      <c r="L249" t="s">
        <v>275</v>
      </c>
      <c r="M249" s="27">
        <v>27.8</v>
      </c>
      <c r="N249" s="28">
        <v>10</v>
      </c>
      <c r="O249">
        <v>28.148333333333333</v>
      </c>
      <c r="P249">
        <v>10.199999999999999</v>
      </c>
      <c r="Q249">
        <v>1.9</v>
      </c>
      <c r="R249">
        <v>6.1</v>
      </c>
      <c r="S249">
        <v>1.2</v>
      </c>
      <c r="T249">
        <v>0.2</v>
      </c>
      <c r="U249">
        <v>0.8</v>
      </c>
      <c r="V249">
        <v>0.4375</v>
      </c>
      <c r="W249">
        <v>8</v>
      </c>
      <c r="X249">
        <v>0.8666666666666667</v>
      </c>
      <c r="Y249">
        <v>1.5</v>
      </c>
      <c r="Z249">
        <v>0.5</v>
      </c>
      <c r="AA249">
        <v>-0.8852147384391359</v>
      </c>
      <c r="AB249">
        <v>0.34704332793731701</v>
      </c>
      <c r="AC249">
        <v>4.5953462788339589E-2</v>
      </c>
      <c r="AD249">
        <v>-0.9117785542119935</v>
      </c>
      <c r="AE249">
        <v>-1.7343655847595874</v>
      </c>
      <c r="AF249">
        <v>0.11383682536762199</v>
      </c>
      <c r="AG249">
        <v>-0.41515811179818651</v>
      </c>
      <c r="AH249">
        <v>0.19635076261078546</v>
      </c>
      <c r="AI249">
        <v>1.4200414794728824</v>
      </c>
    </row>
    <row r="250" spans="1:35" x14ac:dyDescent="0.3">
      <c r="A250">
        <v>7</v>
      </c>
      <c r="B250">
        <v>78</v>
      </c>
      <c r="C250" s="26">
        <v>55.6</v>
      </c>
      <c r="D250" s="26">
        <v>53</v>
      </c>
      <c r="E250" s="26">
        <v>91</v>
      </c>
      <c r="F250">
        <v>-6.7511140268082456E-2</v>
      </c>
      <c r="G250">
        <v>-5.1744198265844504E-2</v>
      </c>
      <c r="H250">
        <v>-1.5766942002237952E-2</v>
      </c>
      <c r="I250" t="s">
        <v>136</v>
      </c>
      <c r="J250" t="s">
        <v>32</v>
      </c>
      <c r="K250" t="s">
        <v>74</v>
      </c>
      <c r="L250" t="s">
        <v>45</v>
      </c>
      <c r="M250" s="27">
        <v>31.6</v>
      </c>
      <c r="N250" s="28">
        <v>10</v>
      </c>
      <c r="O250">
        <v>25.93333333333333</v>
      </c>
      <c r="P250">
        <v>10.8</v>
      </c>
      <c r="Q250">
        <v>1.5</v>
      </c>
      <c r="R250">
        <v>4.8</v>
      </c>
      <c r="S250">
        <v>1.2</v>
      </c>
      <c r="T250">
        <v>0.7</v>
      </c>
      <c r="U250">
        <v>2.1</v>
      </c>
      <c r="V250">
        <v>0.42553191489361702</v>
      </c>
      <c r="W250">
        <v>9.4</v>
      </c>
      <c r="X250">
        <v>0.8666666666666667</v>
      </c>
      <c r="Y250">
        <v>1.5</v>
      </c>
      <c r="Z250">
        <v>1.3</v>
      </c>
      <c r="AA250">
        <v>-0.78826665558521214</v>
      </c>
      <c r="AB250">
        <v>-3.6494021409895147E-2</v>
      </c>
      <c r="AC250">
        <v>-0.41901795997667735</v>
      </c>
      <c r="AD250">
        <v>-0.9117785542119935</v>
      </c>
      <c r="AE250">
        <v>-0.64471948630288589</v>
      </c>
      <c r="AF250">
        <v>2.1313479329993013</v>
      </c>
      <c r="AG250">
        <v>-0.6311617358408923</v>
      </c>
      <c r="AH250">
        <v>0.19635076261078546</v>
      </c>
      <c r="AI250">
        <v>0.63804193332486892</v>
      </c>
    </row>
    <row r="251" spans="1:35" x14ac:dyDescent="0.3">
      <c r="A251">
        <v>24</v>
      </c>
      <c r="B251">
        <v>284</v>
      </c>
      <c r="C251" s="26">
        <v>0</v>
      </c>
      <c r="D251" s="26">
        <v>705</v>
      </c>
      <c r="E251" s="26">
        <v>1</v>
      </c>
      <c r="F251">
        <v>-0.920652305753345</v>
      </c>
      <c r="G251">
        <v>-0.65065972330114907</v>
      </c>
      <c r="H251">
        <v>-0.26999258245219593</v>
      </c>
      <c r="I251" t="s">
        <v>491</v>
      </c>
      <c r="J251" t="s">
        <v>32</v>
      </c>
      <c r="K251" t="s">
        <v>76</v>
      </c>
      <c r="L251" t="s">
        <v>275</v>
      </c>
      <c r="M251" s="27">
        <v>28.8</v>
      </c>
      <c r="N251" s="28">
        <v>10</v>
      </c>
      <c r="O251">
        <v>15.286666666666667</v>
      </c>
      <c r="P251">
        <v>5.5</v>
      </c>
      <c r="Q251">
        <v>0.9</v>
      </c>
      <c r="R251">
        <v>2.5</v>
      </c>
      <c r="S251">
        <v>1.2</v>
      </c>
      <c r="T251">
        <v>0.5</v>
      </c>
      <c r="U251">
        <v>0.2</v>
      </c>
      <c r="V251">
        <v>0.41860465116279072</v>
      </c>
      <c r="W251">
        <v>4.3</v>
      </c>
      <c r="X251">
        <v>0.76923076923076927</v>
      </c>
      <c r="Y251">
        <v>1.3</v>
      </c>
      <c r="Z251">
        <v>1</v>
      </c>
      <c r="AA251">
        <v>-1.6446413874615369</v>
      </c>
      <c r="AB251">
        <v>-0.61180004543071353</v>
      </c>
      <c r="AC251">
        <v>-1.2416597079455534</v>
      </c>
      <c r="AD251">
        <v>-0.9117785542119935</v>
      </c>
      <c r="AE251">
        <v>-1.0805779256855663</v>
      </c>
      <c r="AF251">
        <v>-0.81732214738546061</v>
      </c>
      <c r="AG251">
        <v>-0.34266313256730008</v>
      </c>
      <c r="AH251">
        <v>-0.13678637215259148</v>
      </c>
      <c r="AI251">
        <v>0.93129176313037398</v>
      </c>
    </row>
    <row r="252" spans="1:35" x14ac:dyDescent="0.3">
      <c r="A252">
        <v>22</v>
      </c>
      <c r="B252">
        <v>255</v>
      </c>
      <c r="C252" s="26">
        <v>0</v>
      </c>
      <c r="D252" s="26">
        <v>351</v>
      </c>
      <c r="E252" s="26">
        <v>1</v>
      </c>
      <c r="F252">
        <v>-0.80322480087486459</v>
      </c>
      <c r="G252">
        <v>-0.60503661877224779</v>
      </c>
      <c r="H252">
        <v>-0.19818818210261679</v>
      </c>
      <c r="I252" t="s">
        <v>436</v>
      </c>
      <c r="J252" t="s">
        <v>32</v>
      </c>
      <c r="K252" t="s">
        <v>60</v>
      </c>
      <c r="L252" t="s">
        <v>275</v>
      </c>
      <c r="M252" s="27">
        <v>22.3</v>
      </c>
      <c r="N252" s="28">
        <v>10</v>
      </c>
      <c r="O252">
        <v>14.806666666666667</v>
      </c>
      <c r="P252">
        <v>5.6</v>
      </c>
      <c r="Q252">
        <v>0.1</v>
      </c>
      <c r="R252">
        <v>5.0999999999999996</v>
      </c>
      <c r="S252">
        <v>1.2</v>
      </c>
      <c r="T252">
        <v>0.5</v>
      </c>
      <c r="U252">
        <v>0.4</v>
      </c>
      <c r="V252">
        <v>0.40425531914893614</v>
      </c>
      <c r="W252">
        <v>4.7</v>
      </c>
      <c r="X252">
        <v>0.85</v>
      </c>
      <c r="Y252">
        <v>2</v>
      </c>
      <c r="Z252">
        <v>1.3</v>
      </c>
      <c r="AA252">
        <v>-1.6284833736525497</v>
      </c>
      <c r="AB252">
        <v>-1.3788747441251379</v>
      </c>
      <c r="AC252">
        <v>-0.3117168624155196</v>
      </c>
      <c r="AD252">
        <v>-0.9117785542119935</v>
      </c>
      <c r="AE252">
        <v>-1.0805779256855663</v>
      </c>
      <c r="AF252">
        <v>-0.50693582313443308</v>
      </c>
      <c r="AG252">
        <v>-0.46079789615104683</v>
      </c>
      <c r="AH252">
        <v>0.19579367710114756</v>
      </c>
      <c r="AI252">
        <v>0.63804193332486892</v>
      </c>
    </row>
    <row r="253" spans="1:35" x14ac:dyDescent="0.3">
      <c r="A253">
        <v>15</v>
      </c>
      <c r="B253">
        <v>170</v>
      </c>
      <c r="C253" s="26">
        <v>144.6</v>
      </c>
      <c r="D253" s="26">
        <v>133</v>
      </c>
      <c r="E253" s="26">
        <v>30</v>
      </c>
      <c r="F253">
        <v>-0.5143304910498826</v>
      </c>
      <c r="G253">
        <v>-0.50722854265996953</v>
      </c>
      <c r="H253">
        <v>-7.1019483899130709E-3</v>
      </c>
      <c r="I253" t="s">
        <v>227</v>
      </c>
      <c r="J253" t="s">
        <v>32</v>
      </c>
      <c r="K253" t="s">
        <v>37</v>
      </c>
      <c r="L253" t="s">
        <v>274</v>
      </c>
      <c r="M253" s="27">
        <v>30.4</v>
      </c>
      <c r="N253" s="28">
        <v>10</v>
      </c>
      <c r="O253">
        <v>23.07</v>
      </c>
      <c r="P253">
        <v>8.1999999999999993</v>
      </c>
      <c r="Q253">
        <v>1.5</v>
      </c>
      <c r="R253">
        <v>4.4000000000000004</v>
      </c>
      <c r="S253">
        <v>1.2</v>
      </c>
      <c r="T253">
        <v>0.7</v>
      </c>
      <c r="U253">
        <v>1</v>
      </c>
      <c r="V253">
        <v>0.35897435897435898</v>
      </c>
      <c r="W253">
        <v>7.8</v>
      </c>
      <c r="X253">
        <v>0.6470588235294118</v>
      </c>
      <c r="Y253">
        <v>1.7</v>
      </c>
      <c r="Z253">
        <v>1.7</v>
      </c>
      <c r="AA253">
        <v>-1.208375014618881</v>
      </c>
      <c r="AB253">
        <v>-3.6494021409895147E-2</v>
      </c>
      <c r="AC253">
        <v>-0.56208609005822086</v>
      </c>
      <c r="AD253">
        <v>-0.9117785542119935</v>
      </c>
      <c r="AE253">
        <v>-0.64471948630288589</v>
      </c>
      <c r="AF253">
        <v>0.42422314961864949</v>
      </c>
      <c r="AG253">
        <v>-1.2117856068414092</v>
      </c>
      <c r="AH253">
        <v>-0.66108342036595114</v>
      </c>
      <c r="AI253">
        <v>0.24704216025086226</v>
      </c>
    </row>
    <row r="254" spans="1:35" x14ac:dyDescent="0.3">
      <c r="A254">
        <v>29</v>
      </c>
      <c r="B254">
        <v>339</v>
      </c>
      <c r="C254" s="26">
        <v>0</v>
      </c>
      <c r="D254" s="26">
        <v>280</v>
      </c>
      <c r="E254" s="26">
        <v>1</v>
      </c>
      <c r="F254">
        <v>-1.1092719421677326</v>
      </c>
      <c r="G254">
        <v>-0.92872245698662459</v>
      </c>
      <c r="H254">
        <v>-0.18054948518110803</v>
      </c>
      <c r="I254" t="s">
        <v>586</v>
      </c>
      <c r="J254" t="s">
        <v>32</v>
      </c>
      <c r="K254" t="s">
        <v>118</v>
      </c>
      <c r="L254" t="s">
        <v>274</v>
      </c>
      <c r="M254" s="27">
        <v>33.6</v>
      </c>
      <c r="N254" s="28">
        <v>10</v>
      </c>
      <c r="O254">
        <v>17.063333333333333</v>
      </c>
      <c r="P254">
        <v>4.5999999999999996</v>
      </c>
      <c r="Q254">
        <v>0.9</v>
      </c>
      <c r="R254">
        <v>1.7</v>
      </c>
      <c r="S254">
        <v>1.2</v>
      </c>
      <c r="T254">
        <v>0.3</v>
      </c>
      <c r="U254">
        <v>0</v>
      </c>
      <c r="V254">
        <v>0.23076923076923078</v>
      </c>
      <c r="W254">
        <v>6.5</v>
      </c>
      <c r="X254">
        <v>0.7</v>
      </c>
      <c r="Y254">
        <v>1</v>
      </c>
      <c r="Z254">
        <v>0.4</v>
      </c>
      <c r="AA254">
        <v>-1.7900635117424222</v>
      </c>
      <c r="AB254">
        <v>-0.61180004543071353</v>
      </c>
      <c r="AC254">
        <v>-1.5277959681086408</v>
      </c>
      <c r="AD254">
        <v>-0.9117785542119935</v>
      </c>
      <c r="AE254">
        <v>-1.5164363650682473</v>
      </c>
      <c r="AF254">
        <v>-1.1277084716364882</v>
      </c>
      <c r="AG254">
        <v>-2.1113899404468772</v>
      </c>
      <c r="AH254">
        <v>-0.27932067897562235</v>
      </c>
      <c r="AI254">
        <v>1.517791422741384</v>
      </c>
    </row>
    <row r="255" spans="1:35" x14ac:dyDescent="0.3">
      <c r="A255">
        <v>15</v>
      </c>
      <c r="B255">
        <v>177</v>
      </c>
      <c r="C255" s="26">
        <v>0</v>
      </c>
      <c r="D255" s="26">
        <v>250</v>
      </c>
      <c r="E255" s="26">
        <v>1</v>
      </c>
      <c r="F255">
        <v>-0.5312691337138874</v>
      </c>
      <c r="G255">
        <v>-0.35281512489084743</v>
      </c>
      <c r="H255">
        <v>-0.17845400882303997</v>
      </c>
      <c r="I255" t="s">
        <v>417</v>
      </c>
      <c r="J255" t="s">
        <v>32</v>
      </c>
      <c r="K255" t="s">
        <v>66</v>
      </c>
      <c r="L255" t="s">
        <v>275</v>
      </c>
      <c r="M255" s="27">
        <v>32.700000000000003</v>
      </c>
      <c r="N255" s="28">
        <v>6</v>
      </c>
      <c r="O255">
        <v>17.31111111111111</v>
      </c>
      <c r="P255">
        <v>9.3333333333333339</v>
      </c>
      <c r="Q255">
        <v>1.8333333333333333</v>
      </c>
      <c r="R255">
        <v>1.6666666666666667</v>
      </c>
      <c r="S255">
        <v>1.1666666666666667</v>
      </c>
      <c r="T255">
        <v>0.83333333333333337</v>
      </c>
      <c r="U255">
        <v>0.5</v>
      </c>
      <c r="V255">
        <v>0.38636363636363635</v>
      </c>
      <c r="W255">
        <v>7.333333333333333</v>
      </c>
      <c r="X255">
        <v>0.84615384615384615</v>
      </c>
      <c r="Y255">
        <v>2.1666666666666665</v>
      </c>
      <c r="Z255">
        <v>0.5</v>
      </c>
      <c r="AA255">
        <v>-1.0252508581170252</v>
      </c>
      <c r="AB255">
        <v>0.28312043637944834</v>
      </c>
      <c r="AC255">
        <v>-1.5397183122821028</v>
      </c>
      <c r="AD255">
        <v>-0.92675332951878242</v>
      </c>
      <c r="AE255">
        <v>-0.35414719338109851</v>
      </c>
      <c r="AF255">
        <v>-0.35174266100891938</v>
      </c>
      <c r="AG255">
        <v>-0.87649366749329782</v>
      </c>
      <c r="AH255">
        <v>0.19560798193126838</v>
      </c>
      <c r="AI255">
        <v>1.4200414794728824</v>
      </c>
    </row>
    <row r="256" spans="1:35" x14ac:dyDescent="0.3">
      <c r="A256">
        <v>29</v>
      </c>
      <c r="B256">
        <v>345</v>
      </c>
      <c r="C256" s="26">
        <v>0</v>
      </c>
      <c r="D256" s="26">
        <v>295</v>
      </c>
      <c r="E256" s="26">
        <v>1</v>
      </c>
      <c r="F256">
        <v>-1.1323910155902586</v>
      </c>
      <c r="G256">
        <v>-0.73113087707133317</v>
      </c>
      <c r="H256">
        <v>-0.40126013851892539</v>
      </c>
      <c r="I256" t="s">
        <v>572</v>
      </c>
      <c r="J256" t="s">
        <v>32</v>
      </c>
      <c r="K256" t="s">
        <v>124</v>
      </c>
      <c r="L256" t="s">
        <v>274</v>
      </c>
      <c r="M256" s="27">
        <v>26.5</v>
      </c>
      <c r="N256" s="28">
        <v>8</v>
      </c>
      <c r="O256">
        <v>10.922916666666666</v>
      </c>
      <c r="P256">
        <v>4.625</v>
      </c>
      <c r="Q256">
        <v>0.5</v>
      </c>
      <c r="R256">
        <v>1</v>
      </c>
      <c r="S256">
        <v>1.125</v>
      </c>
      <c r="T256">
        <v>0.25</v>
      </c>
      <c r="U256">
        <v>0.125</v>
      </c>
      <c r="V256">
        <v>0.4642857142857143</v>
      </c>
      <c r="W256">
        <v>3.5</v>
      </c>
      <c r="X256">
        <v>0.875</v>
      </c>
      <c r="Y256">
        <v>1</v>
      </c>
      <c r="Z256">
        <v>0.5</v>
      </c>
      <c r="AA256">
        <v>-1.7860240082901753</v>
      </c>
      <c r="AB256">
        <v>-0.99533739477792582</v>
      </c>
      <c r="AC256">
        <v>-1.7781651957513422</v>
      </c>
      <c r="AD256">
        <v>-0.94547179865226882</v>
      </c>
      <c r="AE256">
        <v>-1.6254009749139173</v>
      </c>
      <c r="AF256">
        <v>-0.93371701897959603</v>
      </c>
      <c r="AG256">
        <v>-7.348226398307274E-2</v>
      </c>
      <c r="AH256">
        <v>0.13737928223341739</v>
      </c>
      <c r="AI256">
        <v>1.4200414794728824</v>
      </c>
    </row>
    <row r="257" spans="1:35" x14ac:dyDescent="0.3">
      <c r="A257">
        <v>17</v>
      </c>
      <c r="B257">
        <v>198</v>
      </c>
      <c r="C257" s="26">
        <v>0</v>
      </c>
      <c r="D257" s="26">
        <v>416</v>
      </c>
      <c r="E257" s="26">
        <v>1</v>
      </c>
      <c r="F257">
        <v>-0.62279001197054484</v>
      </c>
      <c r="G257">
        <v>-0.44285020617045551</v>
      </c>
      <c r="H257">
        <v>-0.17993980580008934</v>
      </c>
      <c r="I257" t="s">
        <v>423</v>
      </c>
      <c r="J257" t="s">
        <v>32</v>
      </c>
      <c r="K257" t="s">
        <v>74</v>
      </c>
      <c r="L257" t="s">
        <v>274</v>
      </c>
      <c r="M257" s="27">
        <v>22.8</v>
      </c>
      <c r="N257" s="28">
        <v>9</v>
      </c>
      <c r="O257">
        <v>16.175925925925924</v>
      </c>
      <c r="P257">
        <v>6.5555555555555554</v>
      </c>
      <c r="Q257">
        <v>1.2222222222222223</v>
      </c>
      <c r="R257">
        <v>3.2222222222222223</v>
      </c>
      <c r="S257">
        <v>1.1111111111111112</v>
      </c>
      <c r="T257">
        <v>1.2222222222222223</v>
      </c>
      <c r="U257">
        <v>0.22222222222222221</v>
      </c>
      <c r="V257">
        <v>0.43396226415094341</v>
      </c>
      <c r="W257">
        <v>5.8888888888888893</v>
      </c>
      <c r="X257">
        <v>0.5</v>
      </c>
      <c r="Y257">
        <v>0.44444444444444442</v>
      </c>
      <c r="Z257">
        <v>1.2222222222222223</v>
      </c>
      <c r="AA257">
        <v>-1.474084575033338</v>
      </c>
      <c r="AB257">
        <v>-0.30283940290101469</v>
      </c>
      <c r="AC257">
        <v>-0.98334225085387728</v>
      </c>
      <c r="AD257">
        <v>-0.951711288363431</v>
      </c>
      <c r="AE257">
        <v>0.49335532764078072</v>
      </c>
      <c r="AF257">
        <v>-0.7828347780242354</v>
      </c>
      <c r="AG257">
        <v>-0.34019143871843277</v>
      </c>
      <c r="AH257">
        <v>-0.35807311625869898</v>
      </c>
      <c r="AI257">
        <v>0.71406966697814789</v>
      </c>
    </row>
    <row r="258" spans="1:35" x14ac:dyDescent="0.3">
      <c r="A258">
        <v>15</v>
      </c>
      <c r="B258">
        <v>172</v>
      </c>
      <c r="C258" s="26">
        <v>79.400000000000006</v>
      </c>
      <c r="D258" s="26">
        <v>71</v>
      </c>
      <c r="E258" s="26">
        <v>86</v>
      </c>
      <c r="F258">
        <v>-0.52038218116493618</v>
      </c>
      <c r="G258">
        <v>-0.14384546459883021</v>
      </c>
      <c r="H258">
        <v>-0.37653671656610599</v>
      </c>
      <c r="I258" t="s">
        <v>258</v>
      </c>
      <c r="J258" t="s">
        <v>32</v>
      </c>
      <c r="K258" t="s">
        <v>92</v>
      </c>
      <c r="L258" t="s">
        <v>275</v>
      </c>
      <c r="M258" s="27">
        <v>20.6</v>
      </c>
      <c r="N258" s="28">
        <v>10</v>
      </c>
      <c r="O258">
        <v>28.258333333333333</v>
      </c>
      <c r="P258">
        <v>14.6</v>
      </c>
      <c r="Q258">
        <v>0.1</v>
      </c>
      <c r="R258">
        <v>10</v>
      </c>
      <c r="S258">
        <v>1.1000000000000001</v>
      </c>
      <c r="T258">
        <v>0.1</v>
      </c>
      <c r="U258">
        <v>1</v>
      </c>
      <c r="V258">
        <v>0.6470588235294118</v>
      </c>
      <c r="W258">
        <v>8.5</v>
      </c>
      <c r="X258">
        <v>0.7142857142857143</v>
      </c>
      <c r="Y258">
        <v>4.9000000000000004</v>
      </c>
      <c r="Z258">
        <v>1.5</v>
      </c>
      <c r="AA258">
        <v>-0.1742621308436966</v>
      </c>
      <c r="AB258">
        <v>-1.3788747441251379</v>
      </c>
      <c r="AC258">
        <v>1.4408677310833906</v>
      </c>
      <c r="AD258">
        <v>-0.9567028801323606</v>
      </c>
      <c r="AE258">
        <v>-1.9522948044509278</v>
      </c>
      <c r="AF258">
        <v>0.42422314961864949</v>
      </c>
      <c r="AG258">
        <v>1.9055240399772155</v>
      </c>
      <c r="AH258">
        <v>-1.0456315893044701</v>
      </c>
      <c r="AI258">
        <v>0.44254204678786557</v>
      </c>
    </row>
    <row r="259" spans="1:35" x14ac:dyDescent="0.3">
      <c r="A259">
        <v>15</v>
      </c>
      <c r="B259">
        <v>176</v>
      </c>
      <c r="C259" s="26">
        <v>123.1</v>
      </c>
      <c r="D259" s="26">
        <v>145</v>
      </c>
      <c r="E259" s="26">
        <v>36</v>
      </c>
      <c r="F259">
        <v>-0.5304020230667722</v>
      </c>
      <c r="G259">
        <v>-0.17086719544999324</v>
      </c>
      <c r="H259">
        <v>-0.35953482761677896</v>
      </c>
      <c r="I259" t="s">
        <v>389</v>
      </c>
      <c r="J259" t="s">
        <v>32</v>
      </c>
      <c r="K259" t="s">
        <v>42</v>
      </c>
      <c r="L259" t="s">
        <v>45</v>
      </c>
      <c r="M259" s="27">
        <v>31.8</v>
      </c>
      <c r="N259" s="28">
        <v>10</v>
      </c>
      <c r="O259">
        <v>16.471666666666668</v>
      </c>
      <c r="P259">
        <v>7.6</v>
      </c>
      <c r="Q259">
        <v>0</v>
      </c>
      <c r="R259">
        <v>6.8</v>
      </c>
      <c r="S259">
        <v>1.1000000000000001</v>
      </c>
      <c r="T259">
        <v>0.7</v>
      </c>
      <c r="U259">
        <v>1.3</v>
      </c>
      <c r="V259">
        <v>0.63636363636363635</v>
      </c>
      <c r="W259">
        <v>5.5</v>
      </c>
      <c r="X259">
        <v>0.6</v>
      </c>
      <c r="Y259">
        <v>1</v>
      </c>
      <c r="Z259">
        <v>0.9</v>
      </c>
      <c r="AA259">
        <v>-1.3053230974728045</v>
      </c>
      <c r="AB259">
        <v>-1.4747590814619411</v>
      </c>
      <c r="AC259">
        <v>0.29632269043104109</v>
      </c>
      <c r="AD259">
        <v>-0.9567028801323606</v>
      </c>
      <c r="AE259">
        <v>-0.64471948630288589</v>
      </c>
      <c r="AF259">
        <v>0.88980263599519083</v>
      </c>
      <c r="AG259">
        <v>1.1459676960185905</v>
      </c>
      <c r="AH259">
        <v>-0.51743494252364486</v>
      </c>
      <c r="AI259">
        <v>1.0290417063988755</v>
      </c>
    </row>
    <row r="260" spans="1:35" x14ac:dyDescent="0.3">
      <c r="A260">
        <v>14</v>
      </c>
      <c r="B260">
        <v>163</v>
      </c>
      <c r="C260" s="26">
        <v>138.19999999999999</v>
      </c>
      <c r="D260" s="26">
        <v>170</v>
      </c>
      <c r="E260" s="26">
        <v>32</v>
      </c>
      <c r="F260">
        <v>-0.49527619267871625</v>
      </c>
      <c r="G260">
        <v>-0.16436211591906238</v>
      </c>
      <c r="H260">
        <v>-0.3309140767596539</v>
      </c>
      <c r="I260" t="s">
        <v>255</v>
      </c>
      <c r="J260" t="s">
        <v>32</v>
      </c>
      <c r="K260" t="s">
        <v>35</v>
      </c>
      <c r="L260" t="s">
        <v>45</v>
      </c>
      <c r="M260" s="27">
        <v>22.7</v>
      </c>
      <c r="N260" s="28">
        <v>10</v>
      </c>
      <c r="O260">
        <v>15.715</v>
      </c>
      <c r="P260">
        <v>8.1</v>
      </c>
      <c r="Q260">
        <v>0</v>
      </c>
      <c r="R260">
        <v>7.2</v>
      </c>
      <c r="S260">
        <v>1.1000000000000001</v>
      </c>
      <c r="T260">
        <v>0.3</v>
      </c>
      <c r="U260">
        <v>1.6</v>
      </c>
      <c r="V260">
        <v>0.60344827586206895</v>
      </c>
      <c r="W260">
        <v>5.8</v>
      </c>
      <c r="X260">
        <v>0.7857142857142857</v>
      </c>
      <c r="Y260">
        <v>1.4</v>
      </c>
      <c r="Z260">
        <v>0.9</v>
      </c>
      <c r="AA260">
        <v>-1.2245330284278682</v>
      </c>
      <c r="AB260">
        <v>-1.4747590814619411</v>
      </c>
      <c r="AC260">
        <v>0.43939082051258493</v>
      </c>
      <c r="AD260">
        <v>-0.9567028801323606</v>
      </c>
      <c r="AE260">
        <v>-1.5164363650682473</v>
      </c>
      <c r="AF260">
        <v>1.3553821223717322</v>
      </c>
      <c r="AG260">
        <v>0.95863259908057707</v>
      </c>
      <c r="AH260">
        <v>-8.927493654491396E-2</v>
      </c>
      <c r="AI260">
        <v>1.0290417063988755</v>
      </c>
    </row>
    <row r="261" spans="1:35" x14ac:dyDescent="0.3">
      <c r="A261">
        <v>23</v>
      </c>
      <c r="B261">
        <v>268</v>
      </c>
      <c r="C261" s="26">
        <v>0</v>
      </c>
      <c r="D261" s="26">
        <v>310</v>
      </c>
      <c r="E261" s="26">
        <v>0</v>
      </c>
      <c r="F261">
        <v>-0.86731223359295406</v>
      </c>
      <c r="G261">
        <v>-0.49635842506414946</v>
      </c>
      <c r="H261">
        <v>-0.37095380852880461</v>
      </c>
      <c r="I261" t="s">
        <v>499</v>
      </c>
      <c r="J261" t="s">
        <v>32</v>
      </c>
      <c r="K261" t="s">
        <v>98</v>
      </c>
      <c r="L261" t="s">
        <v>274</v>
      </c>
      <c r="M261" s="27">
        <v>21.5</v>
      </c>
      <c r="N261" s="28">
        <v>10</v>
      </c>
      <c r="O261">
        <v>23.730000000000004</v>
      </c>
      <c r="P261">
        <v>5.8</v>
      </c>
      <c r="Q261">
        <v>1.3</v>
      </c>
      <c r="R261">
        <v>1.8</v>
      </c>
      <c r="S261">
        <v>1.1000000000000001</v>
      </c>
      <c r="T261">
        <v>0.4</v>
      </c>
      <c r="U261">
        <v>0.4</v>
      </c>
      <c r="V261">
        <v>0.51162790697674421</v>
      </c>
      <c r="W261">
        <v>4.3</v>
      </c>
      <c r="X261">
        <v>1</v>
      </c>
      <c r="Y261">
        <v>0.1</v>
      </c>
      <c r="Z261">
        <v>0.5</v>
      </c>
      <c r="AA261">
        <v>-1.5961673460345749</v>
      </c>
      <c r="AB261">
        <v>-0.22826269608350125</v>
      </c>
      <c r="AC261">
        <v>-1.492028935588255</v>
      </c>
      <c r="AD261">
        <v>-0.9567028801323606</v>
      </c>
      <c r="AE261">
        <v>-1.2985071453769068</v>
      </c>
      <c r="AF261">
        <v>-0.50693582313443308</v>
      </c>
      <c r="AG261">
        <v>0.18391833010045139</v>
      </c>
      <c r="AH261">
        <v>7.4191911993527976E-3</v>
      </c>
      <c r="AI261">
        <v>1.4200414794728824</v>
      </c>
    </row>
    <row r="262" spans="1:35" x14ac:dyDescent="0.3">
      <c r="A262">
        <v>23</v>
      </c>
      <c r="B262">
        <v>271</v>
      </c>
      <c r="C262" s="26">
        <v>0</v>
      </c>
      <c r="D262" s="26">
        <v>212</v>
      </c>
      <c r="E262" s="26">
        <v>4</v>
      </c>
      <c r="F262">
        <v>-0.8864981888472262</v>
      </c>
      <c r="G262">
        <v>-0.5741956965381636</v>
      </c>
      <c r="H262">
        <v>-0.3123024923090626</v>
      </c>
      <c r="I262" t="s">
        <v>442</v>
      </c>
      <c r="J262" t="s">
        <v>32</v>
      </c>
      <c r="K262" t="s">
        <v>35</v>
      </c>
      <c r="L262" t="s">
        <v>275</v>
      </c>
      <c r="M262" s="27">
        <v>26.5</v>
      </c>
      <c r="N262" s="28">
        <v>10</v>
      </c>
      <c r="O262">
        <v>22.508333333333333</v>
      </c>
      <c r="P262">
        <v>5.9</v>
      </c>
      <c r="Q262">
        <v>0.2</v>
      </c>
      <c r="R262">
        <v>3.5</v>
      </c>
      <c r="S262">
        <v>1.1000000000000001</v>
      </c>
      <c r="T262">
        <v>0.7</v>
      </c>
      <c r="U262">
        <v>0.6</v>
      </c>
      <c r="V262">
        <v>0.51020408163265307</v>
      </c>
      <c r="W262">
        <v>4.9000000000000004</v>
      </c>
      <c r="X262">
        <v>0.58333333333333337</v>
      </c>
      <c r="Y262">
        <v>1.2</v>
      </c>
      <c r="Z262">
        <v>1.1000000000000001</v>
      </c>
      <c r="AA262">
        <v>-1.5800093322255877</v>
      </c>
      <c r="AB262">
        <v>-1.2829904067883351</v>
      </c>
      <c r="AC262">
        <v>-0.88398938274169425</v>
      </c>
      <c r="AD262">
        <v>-0.9567028801323606</v>
      </c>
      <c r="AE262">
        <v>-0.64471948630288589</v>
      </c>
      <c r="AF262">
        <v>-0.19654949888340564</v>
      </c>
      <c r="AG262">
        <v>0.20418423322523843</v>
      </c>
      <c r="AH262">
        <v>-0.6605263348563134</v>
      </c>
      <c r="AI262">
        <v>0.83354181986187226</v>
      </c>
    </row>
    <row r="263" spans="1:35" x14ac:dyDescent="0.3">
      <c r="A263">
        <v>20</v>
      </c>
      <c r="B263">
        <v>237</v>
      </c>
      <c r="C263" s="26">
        <v>0</v>
      </c>
      <c r="D263" s="26">
        <v>272</v>
      </c>
      <c r="E263" s="26">
        <v>3</v>
      </c>
      <c r="F263">
        <v>-0.75795532841546898</v>
      </c>
      <c r="G263">
        <v>-0.46318698853386869</v>
      </c>
      <c r="H263">
        <v>-0.29476833988160028</v>
      </c>
      <c r="I263" t="s">
        <v>400</v>
      </c>
      <c r="J263" t="s">
        <v>32</v>
      </c>
      <c r="K263" t="s">
        <v>118</v>
      </c>
      <c r="L263" t="s">
        <v>275</v>
      </c>
      <c r="M263" s="27">
        <v>24</v>
      </c>
      <c r="N263" s="28">
        <v>10</v>
      </c>
      <c r="O263">
        <v>20.431666666666665</v>
      </c>
      <c r="P263">
        <v>5.2</v>
      </c>
      <c r="Q263">
        <v>1</v>
      </c>
      <c r="R263">
        <v>7.7</v>
      </c>
      <c r="S263">
        <v>1.1000000000000001</v>
      </c>
      <c r="T263">
        <v>0.2</v>
      </c>
      <c r="U263">
        <v>0.4</v>
      </c>
      <c r="V263">
        <v>0.5</v>
      </c>
      <c r="W263">
        <v>4</v>
      </c>
      <c r="X263">
        <v>0.4</v>
      </c>
      <c r="Y263">
        <v>0.5</v>
      </c>
      <c r="Z263">
        <v>0.9</v>
      </c>
      <c r="AA263">
        <v>-1.6931154288884986</v>
      </c>
      <c r="AB263">
        <v>-0.51591570809391052</v>
      </c>
      <c r="AC263">
        <v>0.61822598311451449</v>
      </c>
      <c r="AD263">
        <v>-0.9567028801323606</v>
      </c>
      <c r="AE263">
        <v>-1.7343655847595874</v>
      </c>
      <c r="AF263">
        <v>-0.50693582313443308</v>
      </c>
      <c r="AG263">
        <v>0.10796269570458877</v>
      </c>
      <c r="AH263">
        <v>-0.51687785701400712</v>
      </c>
      <c r="AI263">
        <v>1.0290417063988755</v>
      </c>
    </row>
    <row r="264" spans="1:35" x14ac:dyDescent="0.3">
      <c r="A264">
        <v>15</v>
      </c>
      <c r="B264">
        <v>169</v>
      </c>
      <c r="C264" s="26">
        <v>0</v>
      </c>
      <c r="D264" s="26">
        <v>242</v>
      </c>
      <c r="E264" s="26">
        <v>9</v>
      </c>
      <c r="F264">
        <v>-0.51321564940549158</v>
      </c>
      <c r="G264">
        <v>-0.26742317198737908</v>
      </c>
      <c r="H264">
        <v>-0.2457924774181125</v>
      </c>
      <c r="I264" t="s">
        <v>253</v>
      </c>
      <c r="J264" t="s">
        <v>32</v>
      </c>
      <c r="K264" t="s">
        <v>50</v>
      </c>
      <c r="L264" t="s">
        <v>275</v>
      </c>
      <c r="M264" s="27">
        <v>27.6</v>
      </c>
      <c r="N264" s="28">
        <v>10</v>
      </c>
      <c r="O264">
        <v>21.846666666666668</v>
      </c>
      <c r="P264">
        <v>7</v>
      </c>
      <c r="Q264">
        <v>0.2</v>
      </c>
      <c r="R264">
        <v>6.8</v>
      </c>
      <c r="S264">
        <v>1.1000000000000001</v>
      </c>
      <c r="T264">
        <v>0.4</v>
      </c>
      <c r="U264">
        <v>1.8</v>
      </c>
      <c r="V264">
        <v>0.47272727272727272</v>
      </c>
      <c r="W264">
        <v>5.5</v>
      </c>
      <c r="X264">
        <v>0.69565217391304346</v>
      </c>
      <c r="Y264">
        <v>2.2999999999999998</v>
      </c>
      <c r="Z264">
        <v>0.7</v>
      </c>
      <c r="AA264">
        <v>-1.402271180326728</v>
      </c>
      <c r="AB264">
        <v>-1.2829904067883351</v>
      </c>
      <c r="AC264">
        <v>0.29632269043104109</v>
      </c>
      <c r="AD264">
        <v>-0.9567028801323606</v>
      </c>
      <c r="AE264">
        <v>-1.2985071453769068</v>
      </c>
      <c r="AF264">
        <v>1.6657684466227596</v>
      </c>
      <c r="AG264">
        <v>-3.884059498385032E-2</v>
      </c>
      <c r="AH264">
        <v>-0.6141290702679113</v>
      </c>
      <c r="AI264">
        <v>1.2245415929358792</v>
      </c>
    </row>
    <row r="265" spans="1:35" x14ac:dyDescent="0.3">
      <c r="A265">
        <v>18</v>
      </c>
      <c r="B265">
        <v>213</v>
      </c>
      <c r="C265" s="26">
        <v>0</v>
      </c>
      <c r="D265" s="26">
        <v>364</v>
      </c>
      <c r="E265" s="26">
        <v>5</v>
      </c>
      <c r="F265">
        <v>-0.66839157499134072</v>
      </c>
      <c r="G265">
        <v>-0.39692114525109307</v>
      </c>
      <c r="H265">
        <v>-0.27147042974024765</v>
      </c>
      <c r="I265" t="s">
        <v>468</v>
      </c>
      <c r="J265" t="s">
        <v>32</v>
      </c>
      <c r="K265" t="s">
        <v>58</v>
      </c>
      <c r="L265" t="s">
        <v>274</v>
      </c>
      <c r="M265" s="27">
        <v>22.3</v>
      </c>
      <c r="N265" s="28">
        <v>10</v>
      </c>
      <c r="O265">
        <v>25.598333333333333</v>
      </c>
      <c r="P265">
        <v>11.8</v>
      </c>
      <c r="Q265">
        <v>2.2999999999999998</v>
      </c>
      <c r="R265">
        <v>2.4</v>
      </c>
      <c r="S265">
        <v>1.1000000000000001</v>
      </c>
      <c r="T265">
        <v>0.1</v>
      </c>
      <c r="U265">
        <v>0.4</v>
      </c>
      <c r="V265">
        <v>0.46666666666666667</v>
      </c>
      <c r="W265">
        <v>9</v>
      </c>
      <c r="X265">
        <v>0.7857142857142857</v>
      </c>
      <c r="Y265">
        <v>1.4</v>
      </c>
      <c r="Z265">
        <v>0.7</v>
      </c>
      <c r="AA265">
        <v>-0.62668651749533955</v>
      </c>
      <c r="AB265">
        <v>0.73058067728452925</v>
      </c>
      <c r="AC265">
        <v>-1.2774267404659394</v>
      </c>
      <c r="AD265">
        <v>-0.9567028801323606</v>
      </c>
      <c r="AE265">
        <v>-1.9522948044509278</v>
      </c>
      <c r="AF265">
        <v>-0.50693582313443308</v>
      </c>
      <c r="AG265">
        <v>-0.11809087525633216</v>
      </c>
      <c r="AH265">
        <v>-8.927493654491396E-2</v>
      </c>
      <c r="AI265">
        <v>1.2245415929358792</v>
      </c>
    </row>
    <row r="266" spans="1:35" x14ac:dyDescent="0.3">
      <c r="A266">
        <v>19</v>
      </c>
      <c r="B266">
        <v>226</v>
      </c>
      <c r="C266" s="26">
        <v>101</v>
      </c>
      <c r="D266" s="26">
        <v>97</v>
      </c>
      <c r="E266" s="26">
        <v>39</v>
      </c>
      <c r="F266">
        <v>-0.72907574883089976</v>
      </c>
      <c r="G266">
        <v>-0.45127297842961628</v>
      </c>
      <c r="H266">
        <v>-0.27780277040128348</v>
      </c>
      <c r="I266" t="s">
        <v>438</v>
      </c>
      <c r="J266" t="s">
        <v>32</v>
      </c>
      <c r="K266" t="s">
        <v>72</v>
      </c>
      <c r="L266" t="s">
        <v>275</v>
      </c>
      <c r="M266" s="27">
        <v>23.2</v>
      </c>
      <c r="N266" s="28">
        <v>10</v>
      </c>
      <c r="O266">
        <v>18.948333333333334</v>
      </c>
      <c r="P266">
        <v>4.4000000000000004</v>
      </c>
      <c r="Q266">
        <v>0.4</v>
      </c>
      <c r="R266">
        <v>3.8</v>
      </c>
      <c r="S266">
        <v>1.1000000000000001</v>
      </c>
      <c r="T266">
        <v>1.3</v>
      </c>
      <c r="U266">
        <v>0.4</v>
      </c>
      <c r="V266">
        <v>0.42857142857142855</v>
      </c>
      <c r="W266">
        <v>4.2</v>
      </c>
      <c r="X266">
        <v>0.5</v>
      </c>
      <c r="Y266">
        <v>0.8</v>
      </c>
      <c r="Z266">
        <v>0.6</v>
      </c>
      <c r="AA266">
        <v>-1.8223795393603965</v>
      </c>
      <c r="AB266">
        <v>-1.0912217321147288</v>
      </c>
      <c r="AC266">
        <v>-0.77668828518053656</v>
      </c>
      <c r="AD266">
        <v>-0.9567028801323606</v>
      </c>
      <c r="AE266">
        <v>0.6628558318451564</v>
      </c>
      <c r="AF266">
        <v>-0.50693582313443308</v>
      </c>
      <c r="AG266">
        <v>-0.28021810025462923</v>
      </c>
      <c r="AH266">
        <v>-0.61245781373899899</v>
      </c>
      <c r="AI266">
        <v>1.3222915362043808</v>
      </c>
    </row>
    <row r="267" spans="1:35" x14ac:dyDescent="0.3">
      <c r="A267">
        <v>13</v>
      </c>
      <c r="B267">
        <v>146</v>
      </c>
      <c r="C267" s="26">
        <v>140.6</v>
      </c>
      <c r="D267" s="26">
        <v>156</v>
      </c>
      <c r="E267" s="26">
        <v>31</v>
      </c>
      <c r="F267">
        <v>-0.42766203840184297</v>
      </c>
      <c r="G267">
        <v>-0.30290101028387978</v>
      </c>
      <c r="H267">
        <v>-0.12476102811796319</v>
      </c>
      <c r="I267" t="s">
        <v>234</v>
      </c>
      <c r="J267" t="s">
        <v>32</v>
      </c>
      <c r="K267" t="s">
        <v>111</v>
      </c>
      <c r="L267" t="s">
        <v>275</v>
      </c>
      <c r="M267" s="27">
        <v>24.8</v>
      </c>
      <c r="N267" s="28">
        <v>10</v>
      </c>
      <c r="O267">
        <v>23.126666666666669</v>
      </c>
      <c r="P267">
        <v>10.7</v>
      </c>
      <c r="Q267">
        <v>1.3</v>
      </c>
      <c r="R267">
        <v>7.2</v>
      </c>
      <c r="S267">
        <v>1.1000000000000001</v>
      </c>
      <c r="T267">
        <v>0.7</v>
      </c>
      <c r="U267">
        <v>0.3</v>
      </c>
      <c r="V267">
        <v>0.4</v>
      </c>
      <c r="W267">
        <v>10.5</v>
      </c>
      <c r="X267">
        <v>0.76923076923076927</v>
      </c>
      <c r="Y267">
        <v>1.3</v>
      </c>
      <c r="Z267">
        <v>0.6</v>
      </c>
      <c r="AA267">
        <v>-0.80442466939419965</v>
      </c>
      <c r="AB267">
        <v>-0.22826269608350125</v>
      </c>
      <c r="AC267">
        <v>0.43939082051258493</v>
      </c>
      <c r="AD267">
        <v>-0.9567028801323606</v>
      </c>
      <c r="AE267">
        <v>-0.64471948630288589</v>
      </c>
      <c r="AF267">
        <v>-0.6621289852599469</v>
      </c>
      <c r="AG267">
        <v>-1.0547663599463981</v>
      </c>
      <c r="AH267">
        <v>-0.13678637215259148</v>
      </c>
      <c r="AI267">
        <v>1.3222915362043808</v>
      </c>
    </row>
    <row r="268" spans="1:35" x14ac:dyDescent="0.3">
      <c r="A268">
        <v>29</v>
      </c>
      <c r="B268">
        <v>340</v>
      </c>
      <c r="C268" s="26">
        <v>0</v>
      </c>
      <c r="D268" s="26">
        <v>349</v>
      </c>
      <c r="E268" s="26">
        <v>1</v>
      </c>
      <c r="F268">
        <v>-1.1143088523818812</v>
      </c>
      <c r="G268">
        <v>-0.78692176540245684</v>
      </c>
      <c r="H268">
        <v>-0.32738708697942431</v>
      </c>
      <c r="I268" t="s">
        <v>544</v>
      </c>
      <c r="J268" t="s">
        <v>32</v>
      </c>
      <c r="K268" t="s">
        <v>35</v>
      </c>
      <c r="L268" t="s">
        <v>275</v>
      </c>
      <c r="M268" s="27">
        <v>30.7</v>
      </c>
      <c r="N268" s="28">
        <v>10</v>
      </c>
      <c r="O268">
        <v>14.773333333333335</v>
      </c>
      <c r="P268">
        <v>3.2</v>
      </c>
      <c r="Q268">
        <v>0.9</v>
      </c>
      <c r="R268">
        <v>2.7</v>
      </c>
      <c r="S268">
        <v>1.1000000000000001</v>
      </c>
      <c r="T268">
        <v>0.2</v>
      </c>
      <c r="U268">
        <v>0</v>
      </c>
      <c r="V268">
        <v>0.3235294117647059</v>
      </c>
      <c r="W268">
        <v>3.4</v>
      </c>
      <c r="X268">
        <v>0.5</v>
      </c>
      <c r="Y268">
        <v>0.2</v>
      </c>
      <c r="Z268">
        <v>0.5</v>
      </c>
      <c r="AA268">
        <v>-2.0162757050682436</v>
      </c>
      <c r="AB268">
        <v>-0.61180004543071353</v>
      </c>
      <c r="AC268">
        <v>-1.1701256429047815</v>
      </c>
      <c r="AD268">
        <v>-0.9567028801323606</v>
      </c>
      <c r="AE268">
        <v>-1.7343655847595874</v>
      </c>
      <c r="AF268">
        <v>-1.1277084716364882</v>
      </c>
      <c r="AG268">
        <v>-0.70217540142182544</v>
      </c>
      <c r="AH268">
        <v>-0.18318363674099289</v>
      </c>
      <c r="AI268">
        <v>1.4200414794728824</v>
      </c>
    </row>
    <row r="269" spans="1:35" x14ac:dyDescent="0.3">
      <c r="A269">
        <v>30</v>
      </c>
      <c r="B269">
        <v>354</v>
      </c>
      <c r="C269" s="26">
        <v>0</v>
      </c>
      <c r="D269" s="26">
        <v>260</v>
      </c>
      <c r="E269" s="26">
        <v>1</v>
      </c>
      <c r="F269">
        <v>-1.1699346529295858</v>
      </c>
      <c r="G269">
        <v>-0.84014018290283943</v>
      </c>
      <c r="H269">
        <v>-0.32979447002674633</v>
      </c>
      <c r="I269" t="s">
        <v>565</v>
      </c>
      <c r="J269" t="s">
        <v>32</v>
      </c>
      <c r="K269" t="s">
        <v>98</v>
      </c>
      <c r="L269" t="s">
        <v>275</v>
      </c>
      <c r="M269" s="27">
        <v>28.4</v>
      </c>
      <c r="N269" s="28">
        <v>10</v>
      </c>
      <c r="O269">
        <v>10.891666666666666</v>
      </c>
      <c r="P269">
        <v>3.1</v>
      </c>
      <c r="Q269">
        <v>0.8</v>
      </c>
      <c r="R269">
        <v>2.1</v>
      </c>
      <c r="S269">
        <v>1.1000000000000001</v>
      </c>
      <c r="T269">
        <v>0.1</v>
      </c>
      <c r="U269">
        <v>0.1</v>
      </c>
      <c r="V269">
        <v>0.29729729729729731</v>
      </c>
      <c r="W269">
        <v>3.7</v>
      </c>
      <c r="X269">
        <v>0.5</v>
      </c>
      <c r="Y269">
        <v>0.2</v>
      </c>
      <c r="Z269">
        <v>0.4</v>
      </c>
      <c r="AA269">
        <v>-2.0324337188772312</v>
      </c>
      <c r="AB269">
        <v>-0.70768438276751655</v>
      </c>
      <c r="AC269">
        <v>-1.3847278380270971</v>
      </c>
      <c r="AD269">
        <v>-0.9567028801323606</v>
      </c>
      <c r="AE269">
        <v>-1.9522948044509278</v>
      </c>
      <c r="AF269">
        <v>-0.97251530951097453</v>
      </c>
      <c r="AG269">
        <v>-0.88951049835983875</v>
      </c>
      <c r="AH269">
        <v>-0.18318363674099289</v>
      </c>
      <c r="AI269">
        <v>1.517791422741384</v>
      </c>
    </row>
    <row r="270" spans="1:35" x14ac:dyDescent="0.3">
      <c r="A270">
        <v>32</v>
      </c>
      <c r="B270">
        <v>384</v>
      </c>
      <c r="C270" s="26">
        <v>0</v>
      </c>
      <c r="D270" s="26">
        <v>458</v>
      </c>
      <c r="E270" s="26">
        <v>0</v>
      </c>
      <c r="F270">
        <v>-1.3517618276481971</v>
      </c>
      <c r="G270">
        <v>-0.78126995987531345</v>
      </c>
      <c r="H270">
        <v>-0.57049186777288363</v>
      </c>
      <c r="I270" t="s">
        <v>612</v>
      </c>
      <c r="J270" t="s">
        <v>32</v>
      </c>
      <c r="K270" t="s">
        <v>81</v>
      </c>
      <c r="L270" t="s">
        <v>275</v>
      </c>
      <c r="M270" s="27">
        <v>26.5</v>
      </c>
      <c r="N270" s="28">
        <v>2</v>
      </c>
      <c r="O270">
        <v>4.3583333333333334</v>
      </c>
      <c r="P270">
        <v>3</v>
      </c>
      <c r="Q270">
        <v>0</v>
      </c>
      <c r="R270">
        <v>1.5</v>
      </c>
      <c r="S270">
        <v>1</v>
      </c>
      <c r="T270">
        <v>0</v>
      </c>
      <c r="U270">
        <v>0</v>
      </c>
      <c r="V270">
        <v>1</v>
      </c>
      <c r="W270">
        <v>1.5</v>
      </c>
      <c r="X270">
        <v>0</v>
      </c>
      <c r="Y270">
        <v>0</v>
      </c>
      <c r="Z270">
        <v>0.5</v>
      </c>
      <c r="AA270">
        <v>-2.0485917326862184</v>
      </c>
      <c r="AB270">
        <v>-1.4747590814619411</v>
      </c>
      <c r="AC270">
        <v>-1.5993300331494127</v>
      </c>
      <c r="AD270">
        <v>-1.0016272060527278</v>
      </c>
      <c r="AE270">
        <v>-2.1702240241422683</v>
      </c>
      <c r="AF270">
        <v>-1.1277084716364882</v>
      </c>
      <c r="AG270">
        <v>1.0108616751866766</v>
      </c>
      <c r="AH270">
        <v>-4.0092244408324193E-2</v>
      </c>
      <c r="AI270">
        <v>1.4200414794728824</v>
      </c>
    </row>
    <row r="271" spans="1:35" x14ac:dyDescent="0.3">
      <c r="A271">
        <v>18</v>
      </c>
      <c r="B271">
        <v>210</v>
      </c>
      <c r="C271" s="26">
        <v>129.5</v>
      </c>
      <c r="D271" s="26">
        <v>217</v>
      </c>
      <c r="E271" s="26">
        <v>57</v>
      </c>
      <c r="F271">
        <v>-0.66166097444257677</v>
      </c>
      <c r="G271">
        <v>-0.28696434860915487</v>
      </c>
      <c r="H271">
        <v>-0.37469662583342189</v>
      </c>
      <c r="I271" t="s">
        <v>426</v>
      </c>
      <c r="J271" t="s">
        <v>32</v>
      </c>
      <c r="K271" t="s">
        <v>42</v>
      </c>
      <c r="L271" t="s">
        <v>45</v>
      </c>
      <c r="M271" s="27">
        <v>33.9</v>
      </c>
      <c r="N271" s="28">
        <v>10</v>
      </c>
      <c r="O271">
        <v>20.916666666666664</v>
      </c>
      <c r="P271">
        <v>7</v>
      </c>
      <c r="Q271">
        <v>0</v>
      </c>
      <c r="R271">
        <v>7.7</v>
      </c>
      <c r="S271">
        <v>1</v>
      </c>
      <c r="T271">
        <v>0.3</v>
      </c>
      <c r="U271">
        <v>1.4</v>
      </c>
      <c r="V271">
        <v>0.77777777777777779</v>
      </c>
      <c r="W271">
        <v>3.6</v>
      </c>
      <c r="X271">
        <v>0.63636363636363635</v>
      </c>
      <c r="Y271">
        <v>2.2000000000000002</v>
      </c>
      <c r="Z271">
        <v>1.3</v>
      </c>
      <c r="AA271">
        <v>-1.402271180326728</v>
      </c>
      <c r="AB271">
        <v>-1.4747590814619411</v>
      </c>
      <c r="AC271">
        <v>0.61822598311451449</v>
      </c>
      <c r="AD271">
        <v>-1.0016272060527278</v>
      </c>
      <c r="AE271">
        <v>-1.5164363650682473</v>
      </c>
      <c r="AF271">
        <v>1.0449957981207043</v>
      </c>
      <c r="AG271">
        <v>1.4109057502907754</v>
      </c>
      <c r="AH271">
        <v>-0.89975476942361232</v>
      </c>
      <c r="AI271">
        <v>0.63804193332486892</v>
      </c>
    </row>
    <row r="272" spans="1:35" x14ac:dyDescent="0.3">
      <c r="A272">
        <v>7</v>
      </c>
      <c r="B272">
        <v>81</v>
      </c>
      <c r="C272" s="26">
        <v>18.100000000000001</v>
      </c>
      <c r="D272" s="26">
        <v>15</v>
      </c>
      <c r="E272" s="26">
        <v>100</v>
      </c>
      <c r="F272">
        <v>-9.9372953494169511E-2</v>
      </c>
      <c r="G272">
        <v>0.1716944564523851</v>
      </c>
      <c r="H272">
        <v>-0.27106740994655459</v>
      </c>
      <c r="I272" t="s">
        <v>168</v>
      </c>
      <c r="J272" t="s">
        <v>32</v>
      </c>
      <c r="K272" t="s">
        <v>84</v>
      </c>
      <c r="L272" t="s">
        <v>45</v>
      </c>
      <c r="M272" s="27">
        <v>27.4</v>
      </c>
      <c r="N272" s="28">
        <v>10</v>
      </c>
      <c r="O272">
        <v>34.644999999999996</v>
      </c>
      <c r="P272">
        <v>14.9</v>
      </c>
      <c r="Q272">
        <v>0</v>
      </c>
      <c r="R272">
        <v>14</v>
      </c>
      <c r="S272">
        <v>1</v>
      </c>
      <c r="T272">
        <v>1.1000000000000001</v>
      </c>
      <c r="U272">
        <v>1.8</v>
      </c>
      <c r="V272">
        <v>0.73239436619718312</v>
      </c>
      <c r="W272">
        <v>7.1</v>
      </c>
      <c r="X272">
        <v>0.63380281690140849</v>
      </c>
      <c r="Y272">
        <v>7.1</v>
      </c>
      <c r="Z272">
        <v>2.1</v>
      </c>
      <c r="AA272">
        <v>-0.12578808941673472</v>
      </c>
      <c r="AB272">
        <v>-1.4747590814619411</v>
      </c>
      <c r="AC272">
        <v>2.8715490318988275</v>
      </c>
      <c r="AD272">
        <v>-1.0016272060527278</v>
      </c>
      <c r="AE272">
        <v>0.22699739246247583</v>
      </c>
      <c r="AF272">
        <v>1.6657684466227596</v>
      </c>
      <c r="AG272">
        <v>2.3848183953537969</v>
      </c>
      <c r="AH272">
        <v>-2.8577511685118457</v>
      </c>
      <c r="AI272">
        <v>-0.14395761282314462</v>
      </c>
    </row>
    <row r="273" spans="1:35" x14ac:dyDescent="0.3">
      <c r="A273">
        <v>12</v>
      </c>
      <c r="B273">
        <v>133</v>
      </c>
      <c r="C273" s="26">
        <v>119.8</v>
      </c>
      <c r="D273" s="26">
        <v>104</v>
      </c>
      <c r="E273" s="26">
        <v>67</v>
      </c>
      <c r="F273">
        <v>-0.36542792897884419</v>
      </c>
      <c r="G273">
        <v>-3.1014416604566091E-2</v>
      </c>
      <c r="H273">
        <v>-0.33441351237427808</v>
      </c>
      <c r="I273" t="s">
        <v>192</v>
      </c>
      <c r="J273" t="s">
        <v>32</v>
      </c>
      <c r="K273" t="s">
        <v>160</v>
      </c>
      <c r="L273" t="s">
        <v>275</v>
      </c>
      <c r="M273" s="27">
        <v>23.2</v>
      </c>
      <c r="N273" s="28">
        <v>10</v>
      </c>
      <c r="O273">
        <v>21.423333333333332</v>
      </c>
      <c r="P273">
        <v>12.6</v>
      </c>
      <c r="Q273">
        <v>0.7</v>
      </c>
      <c r="R273">
        <v>6.2</v>
      </c>
      <c r="S273">
        <v>1</v>
      </c>
      <c r="T273">
        <v>0.6</v>
      </c>
      <c r="U273">
        <v>1</v>
      </c>
      <c r="V273">
        <v>0.6428571428571429</v>
      </c>
      <c r="W273">
        <v>8.4</v>
      </c>
      <c r="X273">
        <v>0.84615384615384615</v>
      </c>
      <c r="Y273">
        <v>1.3</v>
      </c>
      <c r="Z273">
        <v>1.5</v>
      </c>
      <c r="AA273">
        <v>-0.4974224070234417</v>
      </c>
      <c r="AB273">
        <v>-0.80356872010431968</v>
      </c>
      <c r="AC273">
        <v>8.1720495308725702E-2</v>
      </c>
      <c r="AD273">
        <v>-1.0016272060527278</v>
      </c>
      <c r="AE273">
        <v>-0.86264870599422616</v>
      </c>
      <c r="AF273">
        <v>0.42422314961864949</v>
      </c>
      <c r="AG273">
        <v>1.836323706622949</v>
      </c>
      <c r="AH273">
        <v>0.10132789139543134</v>
      </c>
      <c r="AI273">
        <v>0.44254204678786557</v>
      </c>
    </row>
    <row r="274" spans="1:35" x14ac:dyDescent="0.3">
      <c r="A274">
        <v>28</v>
      </c>
      <c r="B274">
        <v>330</v>
      </c>
      <c r="C274" s="26">
        <v>101.1</v>
      </c>
      <c r="D274" s="26">
        <v>111</v>
      </c>
      <c r="E274" s="26">
        <v>60</v>
      </c>
      <c r="F274">
        <v>-1.0657043030232631</v>
      </c>
      <c r="G274">
        <v>-0.62414365180478459</v>
      </c>
      <c r="H274">
        <v>-0.44156065121847854</v>
      </c>
      <c r="I274" t="s">
        <v>559</v>
      </c>
      <c r="J274" t="s">
        <v>32</v>
      </c>
      <c r="K274" t="s">
        <v>50</v>
      </c>
      <c r="L274" t="s">
        <v>45</v>
      </c>
      <c r="M274" s="27">
        <v>27.5</v>
      </c>
      <c r="N274" s="28">
        <v>5</v>
      </c>
      <c r="O274">
        <v>17.96</v>
      </c>
      <c r="P274">
        <v>8.1999999999999993</v>
      </c>
      <c r="Q274">
        <v>0</v>
      </c>
      <c r="R274">
        <v>6</v>
      </c>
      <c r="S274">
        <v>1</v>
      </c>
      <c r="T274">
        <v>0.2</v>
      </c>
      <c r="U274">
        <v>0.6</v>
      </c>
      <c r="V274">
        <v>0.63636363636363635</v>
      </c>
      <c r="W274">
        <v>4.4000000000000004</v>
      </c>
      <c r="X274">
        <v>0.61904761904761907</v>
      </c>
      <c r="Y274">
        <v>4.2</v>
      </c>
      <c r="Z274">
        <v>1</v>
      </c>
      <c r="AA274">
        <v>-1.208375014618881</v>
      </c>
      <c r="AB274">
        <v>-1.4747590814619411</v>
      </c>
      <c r="AC274">
        <v>1.0186430267953798E-2</v>
      </c>
      <c r="AD274">
        <v>-1.0016272060527278</v>
      </c>
      <c r="AE274">
        <v>-1.7343655847595874</v>
      </c>
      <c r="AF274">
        <v>-0.19654949888340564</v>
      </c>
      <c r="AG274">
        <v>0.91134549178940671</v>
      </c>
      <c r="AH274">
        <v>-1.8544401656542528</v>
      </c>
      <c r="AI274">
        <v>0.93129176313037398</v>
      </c>
    </row>
    <row r="275" spans="1:35" x14ac:dyDescent="0.3">
      <c r="A275">
        <v>34</v>
      </c>
      <c r="B275">
        <v>402</v>
      </c>
      <c r="C275" s="26">
        <v>0</v>
      </c>
      <c r="D275" s="26">
        <v>373</v>
      </c>
      <c r="E275" s="26">
        <v>0</v>
      </c>
      <c r="F275">
        <v>-1.4317248162060081</v>
      </c>
      <c r="G275">
        <v>-0.88792393873580389</v>
      </c>
      <c r="H275">
        <v>-0.54380087747020422</v>
      </c>
      <c r="I275" t="s">
        <v>631</v>
      </c>
      <c r="J275" t="s">
        <v>32</v>
      </c>
      <c r="K275" t="s">
        <v>72</v>
      </c>
      <c r="L275" t="s">
        <v>274</v>
      </c>
      <c r="M275" s="27">
        <v>22.1</v>
      </c>
      <c r="N275" s="28">
        <v>6</v>
      </c>
      <c r="O275">
        <v>3.2583333333333333</v>
      </c>
      <c r="P275">
        <v>1.8333333333333333</v>
      </c>
      <c r="Q275">
        <v>0.16666666666666666</v>
      </c>
      <c r="R275">
        <v>0.33333333333333331</v>
      </c>
      <c r="S275">
        <v>1</v>
      </c>
      <c r="T275">
        <v>0.16666666666666666</v>
      </c>
      <c r="U275">
        <v>0</v>
      </c>
      <c r="V275">
        <v>0.5714285714285714</v>
      </c>
      <c r="W275">
        <v>1.1666666666666667</v>
      </c>
      <c r="X275">
        <v>0.5</v>
      </c>
      <c r="Y275">
        <v>0.66666666666666663</v>
      </c>
      <c r="Z275">
        <v>0</v>
      </c>
      <c r="AA275">
        <v>-2.2371018937910696</v>
      </c>
      <c r="AB275">
        <v>-1.3149518525672692</v>
      </c>
      <c r="AC275">
        <v>-2.0166120792205819</v>
      </c>
      <c r="AD275">
        <v>-1.0016272060527278</v>
      </c>
      <c r="AE275">
        <v>-1.8070086579900344</v>
      </c>
      <c r="AF275">
        <v>-1.1277084716364882</v>
      </c>
      <c r="AG275">
        <v>0.12196706900443116</v>
      </c>
      <c r="AH275">
        <v>-0.51706355218388633</v>
      </c>
      <c r="AI275">
        <v>1.9087911958153909</v>
      </c>
    </row>
    <row r="276" spans="1:35" x14ac:dyDescent="0.3">
      <c r="A276">
        <v>11</v>
      </c>
      <c r="B276">
        <v>128</v>
      </c>
      <c r="C276" s="26">
        <v>82.4</v>
      </c>
      <c r="D276" s="26">
        <v>78</v>
      </c>
      <c r="E276" s="26">
        <v>73</v>
      </c>
      <c r="F276">
        <v>-0.33503592438252811</v>
      </c>
      <c r="G276">
        <v>-5.9638608059696278E-2</v>
      </c>
      <c r="H276">
        <v>-0.27539731632283182</v>
      </c>
      <c r="I276" t="s">
        <v>203</v>
      </c>
      <c r="J276" t="s">
        <v>387</v>
      </c>
      <c r="K276" t="s">
        <v>68</v>
      </c>
      <c r="L276" t="s">
        <v>275</v>
      </c>
      <c r="M276" s="27">
        <v>26.9</v>
      </c>
      <c r="N276" s="28">
        <v>10</v>
      </c>
      <c r="O276">
        <v>24.063333333333336</v>
      </c>
      <c r="P276">
        <v>9.5</v>
      </c>
      <c r="Q276">
        <v>0.9</v>
      </c>
      <c r="R276">
        <v>6.3</v>
      </c>
      <c r="S276">
        <v>1</v>
      </c>
      <c r="T276">
        <v>1.3</v>
      </c>
      <c r="U276">
        <v>0.3</v>
      </c>
      <c r="V276">
        <v>0.546875</v>
      </c>
      <c r="W276">
        <v>6.4</v>
      </c>
      <c r="X276">
        <v>0.84210526315789469</v>
      </c>
      <c r="Y276">
        <v>1.9</v>
      </c>
      <c r="Z276">
        <v>0.7</v>
      </c>
      <c r="AA276">
        <v>-0.99832083510204661</v>
      </c>
      <c r="AB276">
        <v>-0.61180004543071353</v>
      </c>
      <c r="AC276">
        <v>0.1174875278291115</v>
      </c>
      <c r="AD276">
        <v>-1.0016272060527278</v>
      </c>
      <c r="AE276">
        <v>0.6628558318451564</v>
      </c>
      <c r="AF276">
        <v>-0.6621289852599469</v>
      </c>
      <c r="AG276">
        <v>0.58396240520455078</v>
      </c>
      <c r="AH276">
        <v>0.14828224149347097</v>
      </c>
      <c r="AI276">
        <v>1.2245415929358792</v>
      </c>
    </row>
    <row r="277" spans="1:35" x14ac:dyDescent="0.3">
      <c r="A277">
        <v>12</v>
      </c>
      <c r="B277">
        <v>136</v>
      </c>
      <c r="C277" s="26">
        <v>128.5</v>
      </c>
      <c r="D277" s="26">
        <v>673</v>
      </c>
      <c r="E277" s="26">
        <v>60</v>
      </c>
      <c r="F277">
        <v>-0.38250918726514632</v>
      </c>
      <c r="G277">
        <v>-0.1662139743653136</v>
      </c>
      <c r="H277">
        <v>-0.21629521289983272</v>
      </c>
      <c r="I277" t="s">
        <v>246</v>
      </c>
      <c r="J277" t="s">
        <v>32</v>
      </c>
      <c r="K277" t="s">
        <v>60</v>
      </c>
      <c r="L277" t="s">
        <v>275</v>
      </c>
      <c r="M277" s="27">
        <v>23</v>
      </c>
      <c r="N277" s="28">
        <v>10</v>
      </c>
      <c r="O277">
        <v>33.006666666666668</v>
      </c>
      <c r="P277">
        <v>18.5</v>
      </c>
      <c r="Q277">
        <v>0.9</v>
      </c>
      <c r="R277">
        <v>5.3</v>
      </c>
      <c r="S277">
        <v>1</v>
      </c>
      <c r="T277">
        <v>0.4</v>
      </c>
      <c r="U277">
        <v>0.4</v>
      </c>
      <c r="V277">
        <v>0.50769230769230766</v>
      </c>
      <c r="W277">
        <v>13</v>
      </c>
      <c r="X277">
        <v>0.84615384615384615</v>
      </c>
      <c r="Y277">
        <v>5.2</v>
      </c>
      <c r="Z277">
        <v>1.3</v>
      </c>
      <c r="AA277">
        <v>0.45590040770680645</v>
      </c>
      <c r="AB277">
        <v>-0.61180004543071353</v>
      </c>
      <c r="AC277">
        <v>-0.24018279737474771</v>
      </c>
      <c r="AD277">
        <v>-1.0016272060527278</v>
      </c>
      <c r="AE277">
        <v>-1.2985071453769068</v>
      </c>
      <c r="AF277">
        <v>-0.50693582313443308</v>
      </c>
      <c r="AG277">
        <v>0.54359660824333278</v>
      </c>
      <c r="AH277">
        <v>0.525588298806698</v>
      </c>
      <c r="AI277">
        <v>0.63804193332486892</v>
      </c>
    </row>
    <row r="278" spans="1:35" x14ac:dyDescent="0.3">
      <c r="A278">
        <v>28</v>
      </c>
      <c r="B278">
        <v>325</v>
      </c>
      <c r="C278" s="26">
        <v>0</v>
      </c>
      <c r="D278" s="26">
        <v>478</v>
      </c>
      <c r="E278" s="26">
        <v>0</v>
      </c>
      <c r="F278">
        <v>-1.0428993744480048</v>
      </c>
      <c r="G278">
        <v>-0.58706019217956162</v>
      </c>
      <c r="H278">
        <v>-0.45583918226844322</v>
      </c>
      <c r="I278" t="s">
        <v>554</v>
      </c>
      <c r="J278" t="s">
        <v>241</v>
      </c>
      <c r="K278" t="s">
        <v>81</v>
      </c>
      <c r="L278" t="s">
        <v>274</v>
      </c>
      <c r="M278" s="27">
        <v>30</v>
      </c>
      <c r="N278" s="28">
        <v>1</v>
      </c>
      <c r="O278">
        <v>5.6</v>
      </c>
      <c r="P278">
        <v>4</v>
      </c>
      <c r="Q278">
        <v>0</v>
      </c>
      <c r="R278">
        <v>1</v>
      </c>
      <c r="S278">
        <v>1</v>
      </c>
      <c r="T278">
        <v>1</v>
      </c>
      <c r="U278">
        <v>0</v>
      </c>
      <c r="V278">
        <v>0.5</v>
      </c>
      <c r="W278">
        <v>4</v>
      </c>
      <c r="X278">
        <v>0</v>
      </c>
      <c r="Y278">
        <v>0</v>
      </c>
      <c r="Z278">
        <v>0</v>
      </c>
      <c r="AA278">
        <v>-1.8870115945963457</v>
      </c>
      <c r="AB278">
        <v>-1.4747590814619411</v>
      </c>
      <c r="AC278">
        <v>-1.7781651957513422</v>
      </c>
      <c r="AD278">
        <v>-1.0016272060527278</v>
      </c>
      <c r="AE278">
        <v>9.0681727711352921E-3</v>
      </c>
      <c r="AF278">
        <v>-1.1277084716364882</v>
      </c>
      <c r="AG278">
        <v>0.10796269570458877</v>
      </c>
      <c r="AH278">
        <v>-4.0092244408324193E-2</v>
      </c>
      <c r="AI278">
        <v>1.9087911958153909</v>
      </c>
    </row>
    <row r="279" spans="1:35" x14ac:dyDescent="0.3">
      <c r="A279">
        <v>34</v>
      </c>
      <c r="B279">
        <v>399</v>
      </c>
      <c r="C279" s="26">
        <v>0</v>
      </c>
      <c r="D279" s="26">
        <v>513</v>
      </c>
      <c r="E279" s="26">
        <v>0</v>
      </c>
      <c r="F279">
        <v>-1.4234754617598651</v>
      </c>
      <c r="G279">
        <v>-1.1658502709039502</v>
      </c>
      <c r="H279">
        <v>-0.25762519085591484</v>
      </c>
      <c r="I279" t="s">
        <v>628</v>
      </c>
      <c r="J279" t="s">
        <v>32</v>
      </c>
      <c r="K279" t="s">
        <v>76</v>
      </c>
      <c r="L279" t="s">
        <v>274</v>
      </c>
      <c r="M279" s="27">
        <v>26.2</v>
      </c>
      <c r="N279" s="28">
        <v>2</v>
      </c>
      <c r="O279">
        <v>11.358333333333333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0.5</v>
      </c>
      <c r="W279">
        <v>1</v>
      </c>
      <c r="X279">
        <v>0</v>
      </c>
      <c r="Y279">
        <v>0</v>
      </c>
      <c r="Z279">
        <v>2.5</v>
      </c>
      <c r="AA279">
        <v>-2.3717520088659634</v>
      </c>
      <c r="AB279">
        <v>-1.4747590814619411</v>
      </c>
      <c r="AC279">
        <v>-1.7781651957513422</v>
      </c>
      <c r="AD279">
        <v>-1.0016272060527278</v>
      </c>
      <c r="AE279">
        <v>-2.1702240241422683</v>
      </c>
      <c r="AF279">
        <v>-1.1277084716364882</v>
      </c>
      <c r="AG279">
        <v>6.6331800806532296E-3</v>
      </c>
      <c r="AH279">
        <v>-4.0092244408324193E-2</v>
      </c>
      <c r="AI279">
        <v>-0.53495738589715125</v>
      </c>
    </row>
    <row r="280" spans="1:35" x14ac:dyDescent="0.3">
      <c r="A280">
        <v>24</v>
      </c>
      <c r="B280">
        <v>282</v>
      </c>
      <c r="C280" s="26">
        <v>137.9</v>
      </c>
      <c r="D280" s="26">
        <v>216</v>
      </c>
      <c r="E280" s="26">
        <v>3</v>
      </c>
      <c r="F280">
        <v>-0.91538410081742094</v>
      </c>
      <c r="G280">
        <v>-0.604377868930002</v>
      </c>
      <c r="H280">
        <v>-0.31100623188741894</v>
      </c>
      <c r="I280" t="s">
        <v>503</v>
      </c>
      <c r="J280" t="s">
        <v>32</v>
      </c>
      <c r="K280" t="s">
        <v>42</v>
      </c>
      <c r="L280" t="s">
        <v>274</v>
      </c>
      <c r="M280" s="27">
        <v>26.7</v>
      </c>
      <c r="N280" s="28">
        <v>10</v>
      </c>
      <c r="O280">
        <v>19.361666666666668</v>
      </c>
      <c r="P280">
        <v>7.6</v>
      </c>
      <c r="Q280">
        <v>0.6</v>
      </c>
      <c r="R280">
        <v>2</v>
      </c>
      <c r="S280">
        <v>1</v>
      </c>
      <c r="T280">
        <v>0.6</v>
      </c>
      <c r="U280">
        <v>0.1</v>
      </c>
      <c r="V280">
        <v>0.47058823529411764</v>
      </c>
      <c r="W280">
        <v>6.8</v>
      </c>
      <c r="X280">
        <v>0.8571428571428571</v>
      </c>
      <c r="Y280">
        <v>0.7</v>
      </c>
      <c r="Z280">
        <v>0.9</v>
      </c>
      <c r="AA280">
        <v>-1.3053230974728045</v>
      </c>
      <c r="AB280">
        <v>-0.89945305744112281</v>
      </c>
      <c r="AC280">
        <v>-1.4204948705474831</v>
      </c>
      <c r="AD280">
        <v>-1.0016272060527278</v>
      </c>
      <c r="AE280">
        <v>-0.86264870599422616</v>
      </c>
      <c r="AF280">
        <v>-0.97251530951097453</v>
      </c>
      <c r="AG280">
        <v>-6.0753821046946675E-2</v>
      </c>
      <c r="AH280">
        <v>5.4373541297392192E-2</v>
      </c>
      <c r="AI280">
        <v>1.0290417063988755</v>
      </c>
    </row>
    <row r="281" spans="1:35" x14ac:dyDescent="0.3">
      <c r="A281">
        <v>25</v>
      </c>
      <c r="B281">
        <v>294</v>
      </c>
      <c r="C281" s="26">
        <v>137.69999999999999</v>
      </c>
      <c r="D281" s="26">
        <v>181</v>
      </c>
      <c r="E281" s="26">
        <v>2</v>
      </c>
      <c r="F281">
        <v>-0.94387178697435459</v>
      </c>
      <c r="G281">
        <v>-0.60884286362177142</v>
      </c>
      <c r="H281">
        <v>-0.33502892335258316</v>
      </c>
      <c r="I281" t="s">
        <v>514</v>
      </c>
      <c r="J281" t="s">
        <v>32</v>
      </c>
      <c r="K281" t="s">
        <v>54</v>
      </c>
      <c r="L281" t="s">
        <v>275</v>
      </c>
      <c r="M281" s="27">
        <v>32.700000000000003</v>
      </c>
      <c r="N281" s="28">
        <v>4</v>
      </c>
      <c r="O281">
        <v>14.354166666666668</v>
      </c>
      <c r="P281">
        <v>5</v>
      </c>
      <c r="Q281">
        <v>0.5</v>
      </c>
      <c r="R281">
        <v>2.5</v>
      </c>
      <c r="S281">
        <v>1</v>
      </c>
      <c r="T281">
        <v>0.75</v>
      </c>
      <c r="U281">
        <v>0.5</v>
      </c>
      <c r="V281">
        <v>0.47058823529411764</v>
      </c>
      <c r="W281">
        <v>4.25</v>
      </c>
      <c r="X281">
        <v>0.5</v>
      </c>
      <c r="Y281">
        <v>1</v>
      </c>
      <c r="Z281">
        <v>0.75</v>
      </c>
      <c r="AA281">
        <v>-1.725431456506473</v>
      </c>
      <c r="AB281">
        <v>-0.99533739477792582</v>
      </c>
      <c r="AC281">
        <v>-1.2416597079455534</v>
      </c>
      <c r="AD281">
        <v>-1.0016272060527278</v>
      </c>
      <c r="AE281">
        <v>-0.53575487645721553</v>
      </c>
      <c r="AF281">
        <v>-0.35174266100891938</v>
      </c>
      <c r="AG281">
        <v>-4.8149885077088971E-2</v>
      </c>
      <c r="AH281">
        <v>-0.75554920607166753</v>
      </c>
      <c r="AI281">
        <v>1.1756666213016282</v>
      </c>
    </row>
    <row r="282" spans="1:35" x14ac:dyDescent="0.3">
      <c r="A282">
        <v>26</v>
      </c>
      <c r="B282">
        <v>304</v>
      </c>
      <c r="C282" s="26">
        <v>0</v>
      </c>
      <c r="D282" s="26">
        <v>385</v>
      </c>
      <c r="E282" s="26">
        <v>1</v>
      </c>
      <c r="F282">
        <v>-0.97255365680098804</v>
      </c>
      <c r="G282">
        <v>-0.67718360870196914</v>
      </c>
      <c r="H282">
        <v>-0.2953700480990189</v>
      </c>
      <c r="I282" t="s">
        <v>527</v>
      </c>
      <c r="J282" t="s">
        <v>32</v>
      </c>
      <c r="K282" t="s">
        <v>92</v>
      </c>
      <c r="L282" t="s">
        <v>275</v>
      </c>
      <c r="M282" s="27">
        <v>23.6</v>
      </c>
      <c r="N282" s="28">
        <v>6</v>
      </c>
      <c r="O282">
        <v>20.383333333333333</v>
      </c>
      <c r="P282">
        <v>8.5</v>
      </c>
      <c r="Q282">
        <v>0.5</v>
      </c>
      <c r="R282">
        <v>4.166666666666667</v>
      </c>
      <c r="S282">
        <v>1</v>
      </c>
      <c r="T282">
        <v>0.5</v>
      </c>
      <c r="U282">
        <v>0.33333333333333331</v>
      </c>
      <c r="V282">
        <v>0.47058823529411764</v>
      </c>
      <c r="W282">
        <v>5.666666666666667</v>
      </c>
      <c r="X282">
        <v>0.66666666666666663</v>
      </c>
      <c r="Y282">
        <v>4</v>
      </c>
      <c r="Z282">
        <v>1.1666666666666667</v>
      </c>
      <c r="AA282">
        <v>-1.1599009731919192</v>
      </c>
      <c r="AB282">
        <v>-0.99533739477792582</v>
      </c>
      <c r="AC282">
        <v>-0.64554249927245466</v>
      </c>
      <c r="AD282">
        <v>-1.0016272060527278</v>
      </c>
      <c r="AE282">
        <v>-1.0805779256855663</v>
      </c>
      <c r="AF282">
        <v>-0.61039793121810904</v>
      </c>
      <c r="AG282">
        <v>-5.5152071727010608E-2</v>
      </c>
      <c r="AH282">
        <v>-1.3144916674082134</v>
      </c>
      <c r="AI282">
        <v>0.76837519101620444</v>
      </c>
    </row>
    <row r="283" spans="1:35" x14ac:dyDescent="0.3">
      <c r="A283">
        <v>27</v>
      </c>
      <c r="B283">
        <v>314</v>
      </c>
      <c r="C283" s="26">
        <v>0</v>
      </c>
      <c r="D283" s="26">
        <v>753</v>
      </c>
      <c r="E283" s="26">
        <v>0</v>
      </c>
      <c r="F283">
        <v>-1.0107634220959085</v>
      </c>
      <c r="G283">
        <v>-0.76225206802223844</v>
      </c>
      <c r="H283">
        <v>-0.24851135407367009</v>
      </c>
      <c r="I283" t="s">
        <v>538</v>
      </c>
      <c r="J283" t="s">
        <v>32</v>
      </c>
      <c r="K283" t="s">
        <v>48</v>
      </c>
      <c r="L283" t="s">
        <v>274</v>
      </c>
      <c r="M283" s="27">
        <v>20.5</v>
      </c>
      <c r="N283" s="28">
        <v>7</v>
      </c>
      <c r="O283">
        <v>13.654761904761903</v>
      </c>
      <c r="P283">
        <v>5.4285714285714288</v>
      </c>
      <c r="Q283">
        <v>0.5714285714285714</v>
      </c>
      <c r="R283">
        <v>2.2857142857142856</v>
      </c>
      <c r="S283">
        <v>1</v>
      </c>
      <c r="T283">
        <v>0.2857142857142857</v>
      </c>
      <c r="U283">
        <v>0</v>
      </c>
      <c r="V283">
        <v>0.40625</v>
      </c>
      <c r="W283">
        <v>4.5714285714285712</v>
      </c>
      <c r="X283">
        <v>1</v>
      </c>
      <c r="Y283">
        <v>1.1428571428571428</v>
      </c>
      <c r="Z283">
        <v>1.2857142857142858</v>
      </c>
      <c r="AA283">
        <v>-1.6561828258965277</v>
      </c>
      <c r="AB283">
        <v>-0.92684858239449508</v>
      </c>
      <c r="AC283">
        <v>-1.3183033490606662</v>
      </c>
      <c r="AD283">
        <v>-1.0016272060527278</v>
      </c>
      <c r="AE283">
        <v>-1.5475691107384386</v>
      </c>
      <c r="AF283">
        <v>-1.1277084716364882</v>
      </c>
      <c r="AG283">
        <v>-0.43693086846344253</v>
      </c>
      <c r="AH283">
        <v>0.50289559110798421</v>
      </c>
      <c r="AI283">
        <v>0.65200621093465483</v>
      </c>
    </row>
    <row r="284" spans="1:35" x14ac:dyDescent="0.3">
      <c r="A284">
        <v>29</v>
      </c>
      <c r="B284">
        <v>348</v>
      </c>
      <c r="C284" s="26">
        <v>0</v>
      </c>
      <c r="D284" s="26">
        <v>446</v>
      </c>
      <c r="E284" s="26">
        <v>0</v>
      </c>
      <c r="F284">
        <v>-1.151943958277867</v>
      </c>
      <c r="G284">
        <v>-0.84305409866243275</v>
      </c>
      <c r="H284">
        <v>-0.30888985961543425</v>
      </c>
      <c r="I284" t="s">
        <v>576</v>
      </c>
      <c r="J284" t="s">
        <v>32</v>
      </c>
      <c r="K284" t="s">
        <v>56</v>
      </c>
      <c r="L284" t="s">
        <v>275</v>
      </c>
      <c r="M284" s="27">
        <v>22.4</v>
      </c>
      <c r="N284" s="28">
        <v>8</v>
      </c>
      <c r="O284">
        <v>13.135416666666666</v>
      </c>
      <c r="P284">
        <v>3.875</v>
      </c>
      <c r="Q284">
        <v>1.125</v>
      </c>
      <c r="R284">
        <v>1.125</v>
      </c>
      <c r="S284">
        <v>1</v>
      </c>
      <c r="T284">
        <v>0</v>
      </c>
      <c r="U284">
        <v>0.125</v>
      </c>
      <c r="V284">
        <v>0.4</v>
      </c>
      <c r="W284">
        <v>3.125</v>
      </c>
      <c r="X284">
        <v>1</v>
      </c>
      <c r="Y284">
        <v>0.25</v>
      </c>
      <c r="Z284">
        <v>1.125</v>
      </c>
      <c r="AA284">
        <v>-1.9072091118575798</v>
      </c>
      <c r="AB284">
        <v>-0.39606028642290664</v>
      </c>
      <c r="AC284">
        <v>-1.7334564051008599</v>
      </c>
      <c r="AD284">
        <v>-1.0016272060527278</v>
      </c>
      <c r="AE284">
        <v>-2.1702240241422683</v>
      </c>
      <c r="AF284">
        <v>-0.93371701897959603</v>
      </c>
      <c r="AG284">
        <v>-0.33298351406157312</v>
      </c>
      <c r="AH284">
        <v>7.8686344610868278E-2</v>
      </c>
      <c r="AI284">
        <v>0.80910433404474691</v>
      </c>
    </row>
    <row r="285" spans="1:35" x14ac:dyDescent="0.3">
      <c r="A285">
        <v>32</v>
      </c>
      <c r="B285">
        <v>379</v>
      </c>
      <c r="C285" s="26">
        <v>0</v>
      </c>
      <c r="D285" s="26">
        <v>0</v>
      </c>
      <c r="E285" s="26">
        <v>0</v>
      </c>
      <c r="F285">
        <v>-1.3197134484160686</v>
      </c>
      <c r="G285">
        <v>-0.96931030411082419</v>
      </c>
      <c r="H285">
        <v>-0.35040314430524444</v>
      </c>
      <c r="I285" t="s">
        <v>605</v>
      </c>
      <c r="J285" t="s">
        <v>32</v>
      </c>
      <c r="K285" t="s">
        <v>52</v>
      </c>
      <c r="L285" t="s">
        <v>274</v>
      </c>
      <c r="M285" s="27">
        <v>25.4</v>
      </c>
      <c r="N285" s="28">
        <v>10</v>
      </c>
      <c r="O285">
        <v>11.968333333333334</v>
      </c>
      <c r="P285">
        <v>3.3</v>
      </c>
      <c r="Q285">
        <v>0</v>
      </c>
      <c r="R285">
        <v>1.9</v>
      </c>
      <c r="S285">
        <v>1</v>
      </c>
      <c r="T285">
        <v>0.3</v>
      </c>
      <c r="U285">
        <v>0</v>
      </c>
      <c r="V285">
        <v>0.35483870967741937</v>
      </c>
      <c r="W285">
        <v>3.1</v>
      </c>
      <c r="X285">
        <v>0.6470588235294118</v>
      </c>
      <c r="Y285">
        <v>1.7</v>
      </c>
      <c r="Z285">
        <v>0.9</v>
      </c>
      <c r="AA285">
        <v>-2.0001176912592564</v>
      </c>
      <c r="AB285">
        <v>-1.4747590814619411</v>
      </c>
      <c r="AC285">
        <v>-1.4562619030678687</v>
      </c>
      <c r="AD285">
        <v>-1.0016272060527278</v>
      </c>
      <c r="AE285">
        <v>-1.5164363650682473</v>
      </c>
      <c r="AF285">
        <v>-1.1277084716364882</v>
      </c>
      <c r="AG285">
        <v>-0.51484030448381224</v>
      </c>
      <c r="AH285">
        <v>-0.66108342036595114</v>
      </c>
      <c r="AI285">
        <v>1.0290417063988755</v>
      </c>
    </row>
    <row r="286" spans="1:35" x14ac:dyDescent="0.3">
      <c r="A286">
        <v>32</v>
      </c>
      <c r="B286">
        <v>382</v>
      </c>
      <c r="C286" s="26">
        <v>0</v>
      </c>
      <c r="D286" s="26">
        <v>468</v>
      </c>
      <c r="E286" s="26">
        <v>0</v>
      </c>
      <c r="F286">
        <v>-1.3434452109414432</v>
      </c>
      <c r="G286">
        <v>-0.97537963277138118</v>
      </c>
      <c r="H286">
        <v>-0.36806557817006202</v>
      </c>
      <c r="I286" t="s">
        <v>610</v>
      </c>
      <c r="J286" t="s">
        <v>241</v>
      </c>
      <c r="K286" t="s">
        <v>35</v>
      </c>
      <c r="L286" t="s">
        <v>275</v>
      </c>
      <c r="M286" s="27">
        <v>24.5</v>
      </c>
      <c r="N286" s="28">
        <v>2</v>
      </c>
      <c r="O286">
        <v>2.1666666666666665</v>
      </c>
      <c r="P286">
        <v>1.5</v>
      </c>
      <c r="Q286">
        <v>0.5</v>
      </c>
      <c r="R286">
        <v>1</v>
      </c>
      <c r="S286">
        <v>1</v>
      </c>
      <c r="T286">
        <v>0</v>
      </c>
      <c r="U286">
        <v>0</v>
      </c>
      <c r="V286">
        <v>0.33333333333333331</v>
      </c>
      <c r="W286">
        <v>1.5</v>
      </c>
      <c r="X286">
        <v>0</v>
      </c>
      <c r="Y286">
        <v>0</v>
      </c>
      <c r="Z286">
        <v>1</v>
      </c>
      <c r="AA286">
        <v>-2.290961939821027</v>
      </c>
      <c r="AB286">
        <v>-0.99533739477792582</v>
      </c>
      <c r="AC286">
        <v>-1.7781651957513422</v>
      </c>
      <c r="AD286">
        <v>-1.0016272060527278</v>
      </c>
      <c r="AE286">
        <v>-2.1702240241422683</v>
      </c>
      <c r="AF286">
        <v>-1.1277084716364882</v>
      </c>
      <c r="AG286">
        <v>-0.30559198148270222</v>
      </c>
      <c r="AH286">
        <v>-4.0092244408324193E-2</v>
      </c>
      <c r="AI286">
        <v>0.93129176313037398</v>
      </c>
    </row>
    <row r="287" spans="1:35" x14ac:dyDescent="0.3">
      <c r="A287">
        <v>19</v>
      </c>
      <c r="B287">
        <v>222</v>
      </c>
      <c r="C287" s="26">
        <v>146.4</v>
      </c>
      <c r="D287" s="26">
        <v>178</v>
      </c>
      <c r="E287" s="26">
        <v>6</v>
      </c>
      <c r="F287">
        <v>-0.71557853536310045</v>
      </c>
      <c r="G287">
        <v>-0.56898078605568925</v>
      </c>
      <c r="H287">
        <v>-0.14659774930741121</v>
      </c>
      <c r="I287" t="s">
        <v>284</v>
      </c>
      <c r="J287" t="s">
        <v>32</v>
      </c>
      <c r="K287" t="s">
        <v>81</v>
      </c>
      <c r="L287" t="s">
        <v>275</v>
      </c>
      <c r="M287" s="27">
        <v>29.2</v>
      </c>
      <c r="N287" s="28">
        <v>10</v>
      </c>
      <c r="O287">
        <v>20.783333333333335</v>
      </c>
      <c r="P287">
        <v>5.0999999999999996</v>
      </c>
      <c r="Q287">
        <v>0.5</v>
      </c>
      <c r="R287">
        <v>5.4</v>
      </c>
      <c r="S287">
        <v>1</v>
      </c>
      <c r="T287">
        <v>0.7</v>
      </c>
      <c r="U287">
        <v>0.4</v>
      </c>
      <c r="V287">
        <v>0.32</v>
      </c>
      <c r="W287">
        <v>5</v>
      </c>
      <c r="X287">
        <v>0.82352941176470584</v>
      </c>
      <c r="Y287">
        <v>1.7</v>
      </c>
      <c r="Z287">
        <v>1</v>
      </c>
      <c r="AA287">
        <v>-1.7092734426974858</v>
      </c>
      <c r="AB287">
        <v>-0.99533739477792582</v>
      </c>
      <c r="AC287">
        <v>-0.20441576485436161</v>
      </c>
      <c r="AD287">
        <v>-1.0016272060527278</v>
      </c>
      <c r="AE287">
        <v>-0.64471948630288589</v>
      </c>
      <c r="AF287">
        <v>-0.50693582313443308</v>
      </c>
      <c r="AG287">
        <v>-1.0430690900898736</v>
      </c>
      <c r="AH287">
        <v>5.3259370278116544E-2</v>
      </c>
      <c r="AI287">
        <v>0.93129176313037398</v>
      </c>
    </row>
    <row r="288" spans="1:35" x14ac:dyDescent="0.3">
      <c r="A288">
        <v>27</v>
      </c>
      <c r="B288">
        <v>322</v>
      </c>
      <c r="C288" s="26">
        <v>0</v>
      </c>
      <c r="D288" s="26">
        <v>393</v>
      </c>
      <c r="E288" s="26">
        <v>0</v>
      </c>
      <c r="F288">
        <v>-1.036959203861983</v>
      </c>
      <c r="G288">
        <v>-0.74832652744027028</v>
      </c>
      <c r="H288">
        <v>-0.28863267642171275</v>
      </c>
      <c r="I288" t="s">
        <v>549</v>
      </c>
      <c r="J288" t="s">
        <v>32</v>
      </c>
      <c r="K288" t="s">
        <v>33</v>
      </c>
      <c r="L288" t="s">
        <v>275</v>
      </c>
      <c r="M288" s="27">
        <v>31.5</v>
      </c>
      <c r="N288" s="28">
        <v>2</v>
      </c>
      <c r="O288">
        <v>6.9833333333333343</v>
      </c>
      <c r="P288">
        <v>2.5</v>
      </c>
      <c r="Q288">
        <v>0.5</v>
      </c>
      <c r="R288">
        <v>3.5</v>
      </c>
      <c r="S288">
        <v>1</v>
      </c>
      <c r="T288">
        <v>0.5</v>
      </c>
      <c r="U288">
        <v>0</v>
      </c>
      <c r="V288">
        <v>0.2857142857142857</v>
      </c>
      <c r="W288">
        <v>3.5</v>
      </c>
      <c r="X288">
        <v>0</v>
      </c>
      <c r="Y288">
        <v>0</v>
      </c>
      <c r="Z288">
        <v>0.5</v>
      </c>
      <c r="AA288">
        <v>-2.1293818017311543</v>
      </c>
      <c r="AB288">
        <v>-0.99533739477792582</v>
      </c>
      <c r="AC288">
        <v>-0.88398938274169425</v>
      </c>
      <c r="AD288">
        <v>-1.0016272060527278</v>
      </c>
      <c r="AE288">
        <v>-1.0805779256855663</v>
      </c>
      <c r="AF288">
        <v>-1.1277084716364882</v>
      </c>
      <c r="AG288">
        <v>-0.89626579940143458</v>
      </c>
      <c r="AH288">
        <v>-4.0092244408324193E-2</v>
      </c>
      <c r="AI288">
        <v>1.4200414794728824</v>
      </c>
    </row>
    <row r="289" spans="1:35" x14ac:dyDescent="0.3">
      <c r="A289">
        <v>22</v>
      </c>
      <c r="B289">
        <v>262</v>
      </c>
      <c r="C289" s="26">
        <v>139.1</v>
      </c>
      <c r="D289" s="26">
        <v>151</v>
      </c>
      <c r="E289" s="26">
        <v>16</v>
      </c>
      <c r="F289">
        <v>-0.8315659973057723</v>
      </c>
      <c r="G289">
        <v>-0.67757346433053578</v>
      </c>
      <c r="H289">
        <v>-0.15399253297523652</v>
      </c>
      <c r="I289" t="s">
        <v>479</v>
      </c>
      <c r="J289" t="s">
        <v>480</v>
      </c>
      <c r="K289" t="s">
        <v>60</v>
      </c>
      <c r="L289" t="s">
        <v>275</v>
      </c>
      <c r="M289" s="27">
        <v>23.8</v>
      </c>
      <c r="N289" s="28">
        <v>1</v>
      </c>
      <c r="O289">
        <v>10.45</v>
      </c>
      <c r="P289">
        <v>3</v>
      </c>
      <c r="Q289">
        <v>1</v>
      </c>
      <c r="R289">
        <v>9</v>
      </c>
      <c r="S289">
        <v>1</v>
      </c>
      <c r="T289">
        <v>0</v>
      </c>
      <c r="U289">
        <v>0</v>
      </c>
      <c r="V289">
        <v>0.25</v>
      </c>
      <c r="W289">
        <v>4</v>
      </c>
      <c r="X289">
        <v>0</v>
      </c>
      <c r="Y289">
        <v>0</v>
      </c>
      <c r="Z289">
        <v>1</v>
      </c>
      <c r="AA289">
        <v>-2.0485917326862184</v>
      </c>
      <c r="AB289">
        <v>-0.51591570809391052</v>
      </c>
      <c r="AC289">
        <v>1.0831974058795315</v>
      </c>
      <c r="AD289">
        <v>-1.0016272060527278</v>
      </c>
      <c r="AE289">
        <v>-2.1702240241422683</v>
      </c>
      <c r="AF289">
        <v>-1.1277084716364882</v>
      </c>
      <c r="AG289">
        <v>-1.2084909609647898</v>
      </c>
      <c r="AH289">
        <v>-4.0092244408324193E-2</v>
      </c>
      <c r="AI289">
        <v>0.93129176313037398</v>
      </c>
    </row>
    <row r="290" spans="1:35" x14ac:dyDescent="0.3">
      <c r="A290">
        <v>31</v>
      </c>
      <c r="B290">
        <v>372</v>
      </c>
      <c r="C290" s="26">
        <v>0</v>
      </c>
      <c r="D290" s="26">
        <v>632</v>
      </c>
      <c r="E290" s="26">
        <v>0</v>
      </c>
      <c r="F290">
        <v>-1.298378136137144</v>
      </c>
      <c r="G290">
        <v>-1.0200237459137971</v>
      </c>
      <c r="H290">
        <v>-0.27835439022334696</v>
      </c>
      <c r="I290" t="s">
        <v>599</v>
      </c>
      <c r="J290" t="s">
        <v>241</v>
      </c>
      <c r="K290" t="s">
        <v>100</v>
      </c>
      <c r="L290" t="s">
        <v>275</v>
      </c>
      <c r="M290" s="27">
        <v>24.1</v>
      </c>
      <c r="N290" s="28">
        <v>3</v>
      </c>
      <c r="O290">
        <v>8.3388888888888886</v>
      </c>
      <c r="P290">
        <v>1.6666666666666667</v>
      </c>
      <c r="Q290">
        <v>0</v>
      </c>
      <c r="R290">
        <v>1.3333333333333333</v>
      </c>
      <c r="S290">
        <v>1</v>
      </c>
      <c r="T290">
        <v>0.33333333333333331</v>
      </c>
      <c r="U290">
        <v>0.66666666666666663</v>
      </c>
      <c r="V290">
        <v>0.22222222222222221</v>
      </c>
      <c r="W290">
        <v>3</v>
      </c>
      <c r="X290">
        <v>0.33333333333333331</v>
      </c>
      <c r="Y290">
        <v>1</v>
      </c>
      <c r="Z290">
        <v>1</v>
      </c>
      <c r="AA290">
        <v>-2.2640319168060485</v>
      </c>
      <c r="AB290">
        <v>-1.4747590814619411</v>
      </c>
      <c r="AC290">
        <v>-1.6589417540167226</v>
      </c>
      <c r="AD290">
        <v>-1.0016272060527278</v>
      </c>
      <c r="AE290">
        <v>-1.4437932918378003</v>
      </c>
      <c r="AF290">
        <v>-9.3087390799729816E-2</v>
      </c>
      <c r="AG290">
        <v>-1.0228585233945386</v>
      </c>
      <c r="AH290">
        <v>-1.1524063119850387</v>
      </c>
      <c r="AI290">
        <v>0.93129176313037398</v>
      </c>
    </row>
    <row r="291" spans="1:35" x14ac:dyDescent="0.3">
      <c r="A291">
        <v>28</v>
      </c>
      <c r="B291">
        <v>334</v>
      </c>
      <c r="C291" s="26">
        <v>0</v>
      </c>
      <c r="D291" s="26">
        <v>302</v>
      </c>
      <c r="E291" s="26">
        <v>0</v>
      </c>
      <c r="F291">
        <v>-1.0954911715707587</v>
      </c>
      <c r="G291">
        <v>-0.79986931627189839</v>
      </c>
      <c r="H291">
        <v>-0.29562185529886031</v>
      </c>
      <c r="I291" t="s">
        <v>534</v>
      </c>
      <c r="J291" t="s">
        <v>32</v>
      </c>
      <c r="K291" t="s">
        <v>90</v>
      </c>
      <c r="L291" t="s">
        <v>275</v>
      </c>
      <c r="M291" s="27">
        <v>28.9</v>
      </c>
      <c r="N291" s="28">
        <v>10</v>
      </c>
      <c r="O291">
        <v>15.091666666666669</v>
      </c>
      <c r="P291">
        <v>1.8</v>
      </c>
      <c r="Q291">
        <v>0.2</v>
      </c>
      <c r="R291">
        <v>2.8</v>
      </c>
      <c r="S291">
        <v>1</v>
      </c>
      <c r="T291">
        <v>0.2</v>
      </c>
      <c r="U291">
        <v>0.7</v>
      </c>
      <c r="V291">
        <v>0.20689655172413793</v>
      </c>
      <c r="W291">
        <v>2.9</v>
      </c>
      <c r="X291">
        <v>0.66666666666666663</v>
      </c>
      <c r="Y291">
        <v>0.6</v>
      </c>
      <c r="Z291">
        <v>0.4</v>
      </c>
      <c r="AA291">
        <v>-2.242487898394065</v>
      </c>
      <c r="AB291">
        <v>-1.2829904067883351</v>
      </c>
      <c r="AC291">
        <v>-1.1343586103843957</v>
      </c>
      <c r="AD291">
        <v>-1.0016272060527278</v>
      </c>
      <c r="AE291">
        <v>-1.7343655847595874</v>
      </c>
      <c r="AF291">
        <v>-4.1356336757891909E-2</v>
      </c>
      <c r="AG291">
        <v>-1.0481770681931595</v>
      </c>
      <c r="AH291">
        <v>-0.23125215785830744</v>
      </c>
      <c r="AI291">
        <v>1.517791422741384</v>
      </c>
    </row>
    <row r="292" spans="1:35" x14ac:dyDescent="0.3">
      <c r="A292">
        <v>29</v>
      </c>
      <c r="B292">
        <v>342</v>
      </c>
      <c r="C292" s="26">
        <v>0</v>
      </c>
      <c r="D292" s="26">
        <v>745</v>
      </c>
      <c r="E292" s="26">
        <v>0</v>
      </c>
      <c r="F292">
        <v>-1.1226622998208673</v>
      </c>
      <c r="G292">
        <v>-0.6641098031175563</v>
      </c>
      <c r="H292">
        <v>-0.458552496703311</v>
      </c>
      <c r="I292" t="s">
        <v>567</v>
      </c>
      <c r="J292" t="s">
        <v>241</v>
      </c>
      <c r="K292" t="s">
        <v>84</v>
      </c>
      <c r="L292" t="s">
        <v>275</v>
      </c>
      <c r="M292" s="27">
        <v>23.4</v>
      </c>
      <c r="N292" s="28">
        <v>1</v>
      </c>
      <c r="O292">
        <v>4.6500000000000004</v>
      </c>
      <c r="P292">
        <v>0</v>
      </c>
      <c r="Q292">
        <v>0</v>
      </c>
      <c r="R292">
        <v>3</v>
      </c>
      <c r="S292">
        <v>1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-2.5333321469558361</v>
      </c>
      <c r="AB292">
        <v>-1.4747590814619411</v>
      </c>
      <c r="AC292">
        <v>-1.0628245453436238</v>
      </c>
      <c r="AD292">
        <v>-1.0016272060527278</v>
      </c>
      <c r="AE292">
        <v>-2.1702240241422683</v>
      </c>
      <c r="AF292">
        <v>0.42422314961864949</v>
      </c>
      <c r="AG292">
        <v>-2.7143325127325285E-2</v>
      </c>
      <c r="AH292">
        <v>-4.0092244408324193E-2</v>
      </c>
      <c r="AI292">
        <v>1.9087911958153909</v>
      </c>
    </row>
    <row r="293" spans="1:35" x14ac:dyDescent="0.3">
      <c r="A293">
        <v>35</v>
      </c>
      <c r="B293">
        <v>412</v>
      </c>
      <c r="C293" s="26">
        <v>0</v>
      </c>
      <c r="D293" s="26">
        <v>701</v>
      </c>
      <c r="E293" s="26">
        <v>0</v>
      </c>
      <c r="F293">
        <v>-1.472106219001551</v>
      </c>
      <c r="G293">
        <v>-1.0595884113102234</v>
      </c>
      <c r="H293">
        <v>-0.41251780769132762</v>
      </c>
      <c r="I293" t="s">
        <v>641</v>
      </c>
      <c r="J293" t="s">
        <v>241</v>
      </c>
      <c r="K293" t="s">
        <v>66</v>
      </c>
      <c r="L293" t="s">
        <v>274</v>
      </c>
      <c r="M293" s="27">
        <v>23.1</v>
      </c>
      <c r="N293" s="28">
        <v>2</v>
      </c>
      <c r="O293">
        <v>6.8416666666666668</v>
      </c>
      <c r="P293">
        <v>0</v>
      </c>
      <c r="Q293">
        <v>0</v>
      </c>
      <c r="R293">
        <v>0.5</v>
      </c>
      <c r="S293">
        <v>1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0.5</v>
      </c>
      <c r="AA293">
        <v>-2.5333321469558361</v>
      </c>
      <c r="AB293">
        <v>-1.4747590814619411</v>
      </c>
      <c r="AC293">
        <v>-1.9570003583532718</v>
      </c>
      <c r="AD293">
        <v>-1.0016272060527278</v>
      </c>
      <c r="AE293">
        <v>-2.1702240241422683</v>
      </c>
      <c r="AF293">
        <v>-1.1277084716364882</v>
      </c>
      <c r="AG293">
        <v>-0.6515936482540361</v>
      </c>
      <c r="AH293">
        <v>-4.0092244408324193E-2</v>
      </c>
      <c r="AI293">
        <v>1.4200414794728824</v>
      </c>
    </row>
    <row r="294" spans="1:35" x14ac:dyDescent="0.3">
      <c r="A294">
        <v>20</v>
      </c>
      <c r="B294">
        <v>234</v>
      </c>
      <c r="C294" s="26">
        <v>0</v>
      </c>
      <c r="D294" s="26">
        <v>389</v>
      </c>
      <c r="E294" s="26">
        <v>3</v>
      </c>
      <c r="F294">
        <v>-0.75361395802744846</v>
      </c>
      <c r="G294">
        <v>-0.36677945395615791</v>
      </c>
      <c r="H294">
        <v>-0.38683450407129055</v>
      </c>
      <c r="I294" t="s">
        <v>486</v>
      </c>
      <c r="J294" t="s">
        <v>32</v>
      </c>
      <c r="K294" t="s">
        <v>52</v>
      </c>
      <c r="L294" t="s">
        <v>45</v>
      </c>
      <c r="M294" s="27">
        <v>24.4</v>
      </c>
      <c r="N294" s="28">
        <v>10</v>
      </c>
      <c r="O294">
        <v>18.346666666666668</v>
      </c>
      <c r="P294">
        <v>6.6</v>
      </c>
      <c r="Q294">
        <v>0.2</v>
      </c>
      <c r="R294">
        <v>3.9</v>
      </c>
      <c r="S294">
        <v>0.9</v>
      </c>
      <c r="T294">
        <v>0.7</v>
      </c>
      <c r="U294">
        <v>1</v>
      </c>
      <c r="V294">
        <v>0.65909090909090906</v>
      </c>
      <c r="W294">
        <v>4.4000000000000004</v>
      </c>
      <c r="X294">
        <v>0.6</v>
      </c>
      <c r="Y294">
        <v>1</v>
      </c>
      <c r="Z294">
        <v>1</v>
      </c>
      <c r="AA294">
        <v>-1.466903235562677</v>
      </c>
      <c r="AB294">
        <v>-1.2829904067883351</v>
      </c>
      <c r="AC294">
        <v>-0.74092125266015063</v>
      </c>
      <c r="AD294">
        <v>-1.0465515319730949</v>
      </c>
      <c r="AE294">
        <v>-0.64471948630288589</v>
      </c>
      <c r="AF294">
        <v>0.42422314961864949</v>
      </c>
      <c r="AG294">
        <v>1.0429908574563451</v>
      </c>
      <c r="AH294">
        <v>-0.51743494252364486</v>
      </c>
      <c r="AI294">
        <v>0.93129176313037398</v>
      </c>
    </row>
    <row r="295" spans="1:35" x14ac:dyDescent="0.3">
      <c r="A295">
        <v>11</v>
      </c>
      <c r="B295">
        <v>129</v>
      </c>
      <c r="C295" s="26">
        <v>133</v>
      </c>
      <c r="D295" s="26">
        <v>281</v>
      </c>
      <c r="E295" s="26">
        <v>56</v>
      </c>
      <c r="F295">
        <v>-0.34383704429245832</v>
      </c>
      <c r="G295">
        <v>2.3204987879376651E-2</v>
      </c>
      <c r="H295">
        <v>-0.36704203217183495</v>
      </c>
      <c r="I295" t="s">
        <v>225</v>
      </c>
      <c r="J295" t="s">
        <v>32</v>
      </c>
      <c r="K295" t="s">
        <v>124</v>
      </c>
      <c r="L295" t="s">
        <v>275</v>
      </c>
      <c r="M295" s="27">
        <v>26.1</v>
      </c>
      <c r="N295" s="28">
        <v>10</v>
      </c>
      <c r="O295">
        <v>27.813333333333333</v>
      </c>
      <c r="P295">
        <v>11.6</v>
      </c>
      <c r="Q295">
        <v>0</v>
      </c>
      <c r="R295">
        <v>8.1</v>
      </c>
      <c r="S295">
        <v>0.9</v>
      </c>
      <c r="T295">
        <v>0.7</v>
      </c>
      <c r="U295">
        <v>1.3</v>
      </c>
      <c r="V295">
        <v>0.64102564102564108</v>
      </c>
      <c r="W295">
        <v>7.8</v>
      </c>
      <c r="X295">
        <v>0.76190476190476186</v>
      </c>
      <c r="Y295">
        <v>2.1</v>
      </c>
      <c r="Z295">
        <v>1</v>
      </c>
      <c r="AA295">
        <v>-0.65900254511331424</v>
      </c>
      <c r="AB295">
        <v>-1.4747590814619411</v>
      </c>
      <c r="AC295">
        <v>0.761294113196058</v>
      </c>
      <c r="AD295">
        <v>-1.0465515319730949</v>
      </c>
      <c r="AE295">
        <v>-0.64471948630288589</v>
      </c>
      <c r="AF295">
        <v>0.88980263599519083</v>
      </c>
      <c r="AG295">
        <v>1.684412437831224</v>
      </c>
      <c r="AH295">
        <v>-0.23292341438722086</v>
      </c>
      <c r="AI295">
        <v>0.93129176313037398</v>
      </c>
    </row>
    <row r="296" spans="1:35" x14ac:dyDescent="0.3">
      <c r="A296">
        <v>16</v>
      </c>
      <c r="B296">
        <v>189</v>
      </c>
      <c r="C296" s="26">
        <v>0</v>
      </c>
      <c r="D296" s="26">
        <v>424</v>
      </c>
      <c r="E296" s="26">
        <v>2</v>
      </c>
      <c r="F296">
        <v>-0.59036501644575468</v>
      </c>
      <c r="G296">
        <v>-0.355677838496893</v>
      </c>
      <c r="H296">
        <v>-0.23468717794886168</v>
      </c>
      <c r="I296" t="s">
        <v>286</v>
      </c>
      <c r="J296" t="s">
        <v>287</v>
      </c>
      <c r="K296" t="s">
        <v>98</v>
      </c>
      <c r="L296" t="s">
        <v>274</v>
      </c>
      <c r="M296" s="27">
        <v>21.3</v>
      </c>
      <c r="N296" s="28">
        <v>10</v>
      </c>
      <c r="O296">
        <v>21.871666666666663</v>
      </c>
      <c r="P296">
        <v>8.5</v>
      </c>
      <c r="Q296">
        <v>0.2</v>
      </c>
      <c r="R296">
        <v>4.0999999999999996</v>
      </c>
      <c r="S296">
        <v>0.9</v>
      </c>
      <c r="T296">
        <v>1.5</v>
      </c>
      <c r="U296">
        <v>0.4</v>
      </c>
      <c r="V296">
        <v>0.48684210526315791</v>
      </c>
      <c r="W296">
        <v>7.6</v>
      </c>
      <c r="X296">
        <v>0.6428571428571429</v>
      </c>
      <c r="Y296">
        <v>1.4</v>
      </c>
      <c r="Z296">
        <v>1.1000000000000001</v>
      </c>
      <c r="AA296">
        <v>-1.1599009731919192</v>
      </c>
      <c r="AB296">
        <v>-1.2829904067883351</v>
      </c>
      <c r="AC296">
        <v>-0.66938718761937888</v>
      </c>
      <c r="AD296">
        <v>-1.0465515319730949</v>
      </c>
      <c r="AE296">
        <v>1.098714271227837</v>
      </c>
      <c r="AF296">
        <v>-0.50693582313443308</v>
      </c>
      <c r="AG296">
        <v>9.7912748786374251E-2</v>
      </c>
      <c r="AH296">
        <v>-0.56550346364095938</v>
      </c>
      <c r="AI296">
        <v>0.83354181986187226</v>
      </c>
    </row>
    <row r="297" spans="1:35" x14ac:dyDescent="0.3">
      <c r="A297">
        <v>4</v>
      </c>
      <c r="B297">
        <v>41</v>
      </c>
      <c r="C297" s="26">
        <v>48.2</v>
      </c>
      <c r="D297" s="26">
        <v>41</v>
      </c>
      <c r="E297" s="26">
        <v>93</v>
      </c>
      <c r="F297">
        <v>0.22167661348622997</v>
      </c>
      <c r="G297">
        <v>0.20302811507840712</v>
      </c>
      <c r="H297">
        <v>1.8648498407822844E-2</v>
      </c>
      <c r="I297" t="s">
        <v>112</v>
      </c>
      <c r="J297" t="s">
        <v>32</v>
      </c>
      <c r="K297" t="s">
        <v>44</v>
      </c>
      <c r="L297" t="s">
        <v>275</v>
      </c>
      <c r="M297" s="27">
        <v>28.9</v>
      </c>
      <c r="N297" s="28">
        <v>10</v>
      </c>
      <c r="O297">
        <v>26.805</v>
      </c>
      <c r="P297">
        <v>13.3</v>
      </c>
      <c r="Q297">
        <v>2.2000000000000002</v>
      </c>
      <c r="R297">
        <v>5</v>
      </c>
      <c r="S297">
        <v>0.9</v>
      </c>
      <c r="T297">
        <v>1.5</v>
      </c>
      <c r="U297">
        <v>1.2</v>
      </c>
      <c r="V297">
        <v>0.4631578947368421</v>
      </c>
      <c r="W297">
        <v>9.5</v>
      </c>
      <c r="X297">
        <v>0.95833333333333337</v>
      </c>
      <c r="Y297">
        <v>2.4</v>
      </c>
      <c r="Z297">
        <v>1.5</v>
      </c>
      <c r="AA297">
        <v>-0.38431631036053077</v>
      </c>
      <c r="AB297">
        <v>0.63469633994772645</v>
      </c>
      <c r="AC297">
        <v>-0.34748389493590542</v>
      </c>
      <c r="AD297">
        <v>-1.0465515319730949</v>
      </c>
      <c r="AE297">
        <v>1.098714271227837</v>
      </c>
      <c r="AF297">
        <v>0.7346094738696769</v>
      </c>
      <c r="AG297">
        <v>-0.16702530548581127</v>
      </c>
      <c r="AH297">
        <v>0.86206794662790043</v>
      </c>
      <c r="AI297">
        <v>0.44254204678786557</v>
      </c>
    </row>
    <row r="298" spans="1:35" x14ac:dyDescent="0.3">
      <c r="A298">
        <v>17</v>
      </c>
      <c r="B298">
        <v>204</v>
      </c>
      <c r="C298" s="26">
        <v>0</v>
      </c>
      <c r="D298" s="26">
        <v>412</v>
      </c>
      <c r="E298" s="26">
        <v>1</v>
      </c>
      <c r="F298">
        <v>-0.64845027779413111</v>
      </c>
      <c r="G298">
        <v>-0.46055227372742508</v>
      </c>
      <c r="H298">
        <v>-0.18789800406670604</v>
      </c>
      <c r="I298" t="s">
        <v>392</v>
      </c>
      <c r="J298" t="s">
        <v>32</v>
      </c>
      <c r="K298" t="s">
        <v>33</v>
      </c>
      <c r="L298" t="s">
        <v>274</v>
      </c>
      <c r="M298" s="27">
        <v>26.8</v>
      </c>
      <c r="N298" s="28">
        <v>10</v>
      </c>
      <c r="O298">
        <v>22.591666666666669</v>
      </c>
      <c r="P298">
        <v>9.4</v>
      </c>
      <c r="Q298">
        <v>2.1</v>
      </c>
      <c r="R298">
        <v>1.7</v>
      </c>
      <c r="S298">
        <v>0.9</v>
      </c>
      <c r="T298">
        <v>0.8</v>
      </c>
      <c r="U298">
        <v>0.1</v>
      </c>
      <c r="V298">
        <v>0.39189189189189189</v>
      </c>
      <c r="W298">
        <v>7.4</v>
      </c>
      <c r="X298">
        <v>0.78947368421052633</v>
      </c>
      <c r="Y298">
        <v>1.9</v>
      </c>
      <c r="Z298">
        <v>0.7</v>
      </c>
      <c r="AA298">
        <v>-1.0144788489110337</v>
      </c>
      <c r="AB298">
        <v>0.53881200261092332</v>
      </c>
      <c r="AC298">
        <v>-1.5277959681086408</v>
      </c>
      <c r="AD298">
        <v>-1.0465515319730949</v>
      </c>
      <c r="AE298">
        <v>-0.42679026661154529</v>
      </c>
      <c r="AF298">
        <v>-0.97251530951097453</v>
      </c>
      <c r="AG298">
        <v>-0.83036011192378734</v>
      </c>
      <c r="AH298">
        <v>-8.9832022054551916E-2</v>
      </c>
      <c r="AI298">
        <v>1.2245415929358792</v>
      </c>
    </row>
    <row r="299" spans="1:35" x14ac:dyDescent="0.3">
      <c r="A299">
        <v>22</v>
      </c>
      <c r="B299">
        <v>256</v>
      </c>
      <c r="C299" s="26">
        <v>141.19999999999999</v>
      </c>
      <c r="D299" s="26">
        <v>198</v>
      </c>
      <c r="E299" s="26">
        <v>6</v>
      </c>
      <c r="F299">
        <v>-0.80599888413123055</v>
      </c>
      <c r="G299">
        <v>-0.60158725730749552</v>
      </c>
      <c r="H299">
        <v>-0.20441162682373504</v>
      </c>
      <c r="I299" t="s">
        <v>449</v>
      </c>
      <c r="J299" t="s">
        <v>32</v>
      </c>
      <c r="K299" t="s">
        <v>58</v>
      </c>
      <c r="L299" t="s">
        <v>275</v>
      </c>
      <c r="M299" s="27">
        <v>22.7</v>
      </c>
      <c r="N299" s="28">
        <v>10</v>
      </c>
      <c r="O299">
        <v>12.25</v>
      </c>
      <c r="P299">
        <v>3.7</v>
      </c>
      <c r="Q299">
        <v>0.6</v>
      </c>
      <c r="R299">
        <v>0.9</v>
      </c>
      <c r="S299">
        <v>0.9</v>
      </c>
      <c r="T299">
        <v>1.2</v>
      </c>
      <c r="U299">
        <v>0.9</v>
      </c>
      <c r="V299">
        <v>0.36363636363636365</v>
      </c>
      <c r="W299">
        <v>3.3</v>
      </c>
      <c r="X299">
        <v>0.58333333333333337</v>
      </c>
      <c r="Y299">
        <v>1.2</v>
      </c>
      <c r="Z299">
        <v>1.2</v>
      </c>
      <c r="AA299">
        <v>-1.9354856360233075</v>
      </c>
      <c r="AB299">
        <v>-0.89945305744112281</v>
      </c>
      <c r="AC299">
        <v>-1.8139322282717281</v>
      </c>
      <c r="AD299">
        <v>-1.0465515319730949</v>
      </c>
      <c r="AE299">
        <v>0.4449266121538159</v>
      </c>
      <c r="AF299">
        <v>0.26902998749313572</v>
      </c>
      <c r="AG299">
        <v>-0.50808500344221652</v>
      </c>
      <c r="AH299">
        <v>-0.6605263348563134</v>
      </c>
      <c r="AI299">
        <v>0.73579187659337064</v>
      </c>
    </row>
    <row r="300" spans="1:35" x14ac:dyDescent="0.3">
      <c r="A300">
        <v>22</v>
      </c>
      <c r="B300">
        <v>259</v>
      </c>
      <c r="C300" s="26">
        <v>141</v>
      </c>
      <c r="D300" s="26">
        <v>164</v>
      </c>
      <c r="E300" s="26">
        <v>5</v>
      </c>
      <c r="F300">
        <v>-0.81799765908103417</v>
      </c>
      <c r="G300">
        <v>-0.55887909382098</v>
      </c>
      <c r="H300">
        <v>-0.25911856526005417</v>
      </c>
      <c r="I300" t="s">
        <v>481</v>
      </c>
      <c r="J300" t="s">
        <v>32</v>
      </c>
      <c r="K300" t="s">
        <v>124</v>
      </c>
      <c r="L300" t="s">
        <v>275</v>
      </c>
      <c r="M300" s="27">
        <v>34.4</v>
      </c>
      <c r="N300" s="28">
        <v>10</v>
      </c>
      <c r="O300">
        <v>20.625</v>
      </c>
      <c r="P300">
        <v>3.9</v>
      </c>
      <c r="Q300">
        <v>1.1000000000000001</v>
      </c>
      <c r="R300">
        <v>3.5</v>
      </c>
      <c r="S300">
        <v>0.9</v>
      </c>
      <c r="T300">
        <v>0.9</v>
      </c>
      <c r="U300">
        <v>0</v>
      </c>
      <c r="V300">
        <v>0.35135135135135137</v>
      </c>
      <c r="W300">
        <v>3.7</v>
      </c>
      <c r="X300">
        <v>0.66666666666666663</v>
      </c>
      <c r="Y300">
        <v>0.3</v>
      </c>
      <c r="Z300">
        <v>0.6</v>
      </c>
      <c r="AA300">
        <v>-1.9031696084053329</v>
      </c>
      <c r="AB300">
        <v>-0.42003137075710734</v>
      </c>
      <c r="AC300">
        <v>-0.88398938274169425</v>
      </c>
      <c r="AD300">
        <v>-1.0465515319730949</v>
      </c>
      <c r="AE300">
        <v>-0.20886104692020499</v>
      </c>
      <c r="AF300">
        <v>-1.1277084716364882</v>
      </c>
      <c r="AG300">
        <v>-0.62621976702596294</v>
      </c>
      <c r="AH300">
        <v>-0.13567220113331582</v>
      </c>
      <c r="AI300">
        <v>1.3222915362043808</v>
      </c>
    </row>
    <row r="301" spans="1:35" x14ac:dyDescent="0.3">
      <c r="A301">
        <v>26</v>
      </c>
      <c r="B301">
        <v>301</v>
      </c>
      <c r="C301" s="26">
        <v>140.80000000000001</v>
      </c>
      <c r="D301" s="26">
        <v>211</v>
      </c>
      <c r="E301" s="26">
        <v>4</v>
      </c>
      <c r="F301">
        <v>-0.96098112760202548</v>
      </c>
      <c r="G301">
        <v>-0.69483944990222923</v>
      </c>
      <c r="H301">
        <v>-0.26614167769979624</v>
      </c>
      <c r="I301" t="s">
        <v>471</v>
      </c>
      <c r="J301" t="s">
        <v>32</v>
      </c>
      <c r="K301" t="s">
        <v>74</v>
      </c>
      <c r="L301" t="s">
        <v>274</v>
      </c>
      <c r="M301" s="27">
        <v>33.1</v>
      </c>
      <c r="N301" s="28">
        <v>10</v>
      </c>
      <c r="O301">
        <v>22.86</v>
      </c>
      <c r="P301">
        <v>5.6</v>
      </c>
      <c r="Q301">
        <v>1</v>
      </c>
      <c r="R301">
        <v>2.2999999999999998</v>
      </c>
      <c r="S301">
        <v>0.9</v>
      </c>
      <c r="T301">
        <v>0.6</v>
      </c>
      <c r="U301">
        <v>0</v>
      </c>
      <c r="V301">
        <v>0.34693877551020408</v>
      </c>
      <c r="W301">
        <v>4.9000000000000004</v>
      </c>
      <c r="X301">
        <v>0.75</v>
      </c>
      <c r="Y301">
        <v>1.6</v>
      </c>
      <c r="Z301">
        <v>0.6</v>
      </c>
      <c r="AA301">
        <v>-1.6284833736525497</v>
      </c>
      <c r="AB301">
        <v>-0.51591570809391052</v>
      </c>
      <c r="AC301">
        <v>-1.3131937729863254</v>
      </c>
      <c r="AD301">
        <v>-1.0465515319730949</v>
      </c>
      <c r="AE301">
        <v>-0.86264870599422616</v>
      </c>
      <c r="AF301">
        <v>-1.1277084716364882</v>
      </c>
      <c r="AG301">
        <v>-0.848978692110265</v>
      </c>
      <c r="AH301">
        <v>-0.23236632887758338</v>
      </c>
      <c r="AI301">
        <v>1.3222915362043808</v>
      </c>
    </row>
    <row r="302" spans="1:35" x14ac:dyDescent="0.3">
      <c r="A302">
        <v>29</v>
      </c>
      <c r="B302">
        <v>344</v>
      </c>
      <c r="C302" s="26">
        <v>0</v>
      </c>
      <c r="D302" s="26">
        <v>286</v>
      </c>
      <c r="E302" s="26">
        <v>0</v>
      </c>
      <c r="F302">
        <v>-1.1295226444148827</v>
      </c>
      <c r="G302">
        <v>-0.86377794678857722</v>
      </c>
      <c r="H302">
        <v>-0.26574469762630548</v>
      </c>
      <c r="I302" t="s">
        <v>570</v>
      </c>
      <c r="J302" t="s">
        <v>32</v>
      </c>
      <c r="K302" t="s">
        <v>111</v>
      </c>
      <c r="L302" t="s">
        <v>274</v>
      </c>
      <c r="M302" s="27">
        <v>32</v>
      </c>
      <c r="N302" s="28">
        <v>10</v>
      </c>
      <c r="O302">
        <v>13.743333333333334</v>
      </c>
      <c r="P302">
        <v>3.9</v>
      </c>
      <c r="Q302">
        <v>1.1000000000000001</v>
      </c>
      <c r="R302">
        <v>1.5</v>
      </c>
      <c r="S302">
        <v>0.9</v>
      </c>
      <c r="T302">
        <v>0.2</v>
      </c>
      <c r="U302">
        <v>0.1</v>
      </c>
      <c r="V302">
        <v>0.31111111111111112</v>
      </c>
      <c r="W302">
        <v>4.5</v>
      </c>
      <c r="X302">
        <v>0</v>
      </c>
      <c r="Y302">
        <v>0.1</v>
      </c>
      <c r="Z302">
        <v>0.8</v>
      </c>
      <c r="AA302">
        <v>-1.9031696084053329</v>
      </c>
      <c r="AB302">
        <v>-0.42003137075710734</v>
      </c>
      <c r="AC302">
        <v>-1.5993300331494127</v>
      </c>
      <c r="AD302">
        <v>-1.0465515319730949</v>
      </c>
      <c r="AE302">
        <v>-1.7343655847595874</v>
      </c>
      <c r="AF302">
        <v>-0.97251530951097453</v>
      </c>
      <c r="AG302">
        <v>-0.99413465986039373</v>
      </c>
      <c r="AH302">
        <v>-0.23069507234866987</v>
      </c>
      <c r="AI302">
        <v>1.1267916496673773</v>
      </c>
    </row>
    <row r="303" spans="1:35" x14ac:dyDescent="0.3">
      <c r="A303">
        <v>23</v>
      </c>
      <c r="B303">
        <v>267</v>
      </c>
      <c r="C303" s="26">
        <v>0</v>
      </c>
      <c r="D303" s="26">
        <v>332</v>
      </c>
      <c r="E303" s="26">
        <v>2</v>
      </c>
      <c r="F303">
        <v>-0.86119847118492887</v>
      </c>
      <c r="G303">
        <v>-0.56792485549362237</v>
      </c>
      <c r="H303">
        <v>-0.2932736156913065</v>
      </c>
      <c r="I303" t="s">
        <v>490</v>
      </c>
      <c r="J303" t="s">
        <v>32</v>
      </c>
      <c r="K303" t="s">
        <v>74</v>
      </c>
      <c r="L303" t="s">
        <v>274</v>
      </c>
      <c r="M303" s="27">
        <v>24.8</v>
      </c>
      <c r="N303" s="28">
        <v>9</v>
      </c>
      <c r="O303">
        <v>14.625925925925928</v>
      </c>
      <c r="P303">
        <v>5.4444444444444446</v>
      </c>
      <c r="Q303">
        <v>0.77777777777777779</v>
      </c>
      <c r="R303">
        <v>4.7777777777777777</v>
      </c>
      <c r="S303">
        <v>0.88888888888888884</v>
      </c>
      <c r="T303">
        <v>0.55555555555555558</v>
      </c>
      <c r="U303">
        <v>0.1111111111111111</v>
      </c>
      <c r="V303">
        <v>0.44186046511627908</v>
      </c>
      <c r="W303">
        <v>4.7777777777777777</v>
      </c>
      <c r="X303">
        <v>0.66666666666666663</v>
      </c>
      <c r="Y303">
        <v>0.66666666666666663</v>
      </c>
      <c r="Z303">
        <v>0.77777777777777779</v>
      </c>
      <c r="AA303">
        <v>-1.653618061799863</v>
      </c>
      <c r="AB303">
        <v>-0.72899201328680618</v>
      </c>
      <c r="AC303">
        <v>-0.42696618942565195</v>
      </c>
      <c r="AD303">
        <v>-1.0515431237420245</v>
      </c>
      <c r="AE303">
        <v>-0.95950613696815512</v>
      </c>
      <c r="AF303">
        <v>-0.95527162483036188</v>
      </c>
      <c r="AG303">
        <v>-0.23144826043069971</v>
      </c>
      <c r="AH303">
        <v>-0.25249214824163907</v>
      </c>
      <c r="AI303">
        <v>1.1485138592825999</v>
      </c>
    </row>
    <row r="304" spans="1:35" x14ac:dyDescent="0.3">
      <c r="A304">
        <v>28</v>
      </c>
      <c r="B304">
        <v>336</v>
      </c>
      <c r="C304" s="26">
        <v>0</v>
      </c>
      <c r="D304" s="26">
        <v>291</v>
      </c>
      <c r="E304" s="26">
        <v>0</v>
      </c>
      <c r="F304">
        <v>-1.0994998609359707</v>
      </c>
      <c r="G304">
        <v>-0.73229653259282579</v>
      </c>
      <c r="H304">
        <v>-0.36720332834314495</v>
      </c>
      <c r="I304" t="s">
        <v>563</v>
      </c>
      <c r="J304" t="s">
        <v>32</v>
      </c>
      <c r="K304" t="s">
        <v>111</v>
      </c>
      <c r="L304" t="s">
        <v>274</v>
      </c>
      <c r="M304" s="27">
        <v>25.5</v>
      </c>
      <c r="N304" s="28">
        <v>9</v>
      </c>
      <c r="O304">
        <v>12.361111111111112</v>
      </c>
      <c r="P304">
        <v>4</v>
      </c>
      <c r="Q304">
        <v>0.66666666666666663</v>
      </c>
      <c r="R304">
        <v>1.4444444444444444</v>
      </c>
      <c r="S304">
        <v>0.88888888888888884</v>
      </c>
      <c r="T304">
        <v>0.44444444444444442</v>
      </c>
      <c r="U304">
        <v>0.1111111111111111</v>
      </c>
      <c r="V304">
        <v>0.3888888888888889</v>
      </c>
      <c r="W304">
        <v>4</v>
      </c>
      <c r="X304">
        <v>0.66666666666666663</v>
      </c>
      <c r="Y304">
        <v>0.33333333333333331</v>
      </c>
      <c r="Z304">
        <v>0.33333333333333331</v>
      </c>
      <c r="AA304">
        <v>-1.8870115945963457</v>
      </c>
      <c r="AB304">
        <v>-0.83553016588325402</v>
      </c>
      <c r="AC304">
        <v>-1.6192006067718492</v>
      </c>
      <c r="AD304">
        <v>-1.0515431237420245</v>
      </c>
      <c r="AE304">
        <v>-1.2016497144029779</v>
      </c>
      <c r="AF304">
        <v>-0.95527162483036188</v>
      </c>
      <c r="AG304">
        <v>-0.47712781837069057</v>
      </c>
      <c r="AH304">
        <v>-0.14629219632498164</v>
      </c>
      <c r="AI304">
        <v>1.5829580515870521</v>
      </c>
    </row>
    <row r="305" spans="1:35" x14ac:dyDescent="0.3">
      <c r="A305">
        <v>30</v>
      </c>
      <c r="B305">
        <v>353</v>
      </c>
      <c r="C305" s="26">
        <v>0</v>
      </c>
      <c r="D305" s="26">
        <v>225</v>
      </c>
      <c r="E305" s="26">
        <v>1</v>
      </c>
      <c r="F305">
        <v>-1.1692251306172918</v>
      </c>
      <c r="G305">
        <v>-0.89472470439162477</v>
      </c>
      <c r="H305">
        <v>-0.27450042622566706</v>
      </c>
      <c r="I305" t="s">
        <v>581</v>
      </c>
      <c r="J305" t="s">
        <v>32</v>
      </c>
      <c r="K305" t="s">
        <v>44</v>
      </c>
      <c r="L305" t="s">
        <v>275</v>
      </c>
      <c r="M305" s="27">
        <v>24.9</v>
      </c>
      <c r="N305" s="28">
        <v>6</v>
      </c>
      <c r="O305">
        <v>8.3527777777777779</v>
      </c>
      <c r="P305">
        <v>4</v>
      </c>
      <c r="Q305">
        <v>0</v>
      </c>
      <c r="R305">
        <v>3.6666666666666665</v>
      </c>
      <c r="S305">
        <v>0.83333333333333337</v>
      </c>
      <c r="T305">
        <v>0</v>
      </c>
      <c r="U305">
        <v>0.16666666666666666</v>
      </c>
      <c r="V305">
        <v>0.52941176470588236</v>
      </c>
      <c r="W305">
        <v>2.8333333333333335</v>
      </c>
      <c r="X305">
        <v>0.8571428571428571</v>
      </c>
      <c r="Y305">
        <v>1.1666666666666667</v>
      </c>
      <c r="Z305">
        <v>2</v>
      </c>
      <c r="AA305">
        <v>-1.8870115945963457</v>
      </c>
      <c r="AB305">
        <v>-1.4747590814619411</v>
      </c>
      <c r="AC305">
        <v>-0.82437766187438444</v>
      </c>
      <c r="AD305">
        <v>-1.076501082586673</v>
      </c>
      <c r="AE305">
        <v>-2.1702240241422683</v>
      </c>
      <c r="AF305">
        <v>-0.86905320142729869</v>
      </c>
      <c r="AG305">
        <v>0.17826124435106211</v>
      </c>
      <c r="AH305">
        <v>0.11735073176786949</v>
      </c>
      <c r="AI305">
        <v>-4.6207669554642838E-2</v>
      </c>
    </row>
    <row r="306" spans="1:35" x14ac:dyDescent="0.3">
      <c r="A306">
        <v>18</v>
      </c>
      <c r="B306">
        <v>205</v>
      </c>
      <c r="C306" s="26">
        <v>88.2</v>
      </c>
      <c r="D306" s="26">
        <v>87</v>
      </c>
      <c r="E306" s="26">
        <v>82</v>
      </c>
      <c r="F306">
        <v>-0.65247480090378673</v>
      </c>
      <c r="G306">
        <v>-0.27940860368499676</v>
      </c>
      <c r="H306">
        <v>-0.37306619721878997</v>
      </c>
      <c r="I306" t="s">
        <v>394</v>
      </c>
      <c r="J306" t="s">
        <v>32</v>
      </c>
      <c r="K306" t="s">
        <v>48</v>
      </c>
      <c r="L306" t="s">
        <v>45</v>
      </c>
      <c r="M306" s="27">
        <v>21.6</v>
      </c>
      <c r="N306" s="28">
        <v>10</v>
      </c>
      <c r="O306">
        <v>24.508333333333333</v>
      </c>
      <c r="P306">
        <v>10.3</v>
      </c>
      <c r="Q306">
        <v>0</v>
      </c>
      <c r="R306">
        <v>8.3000000000000007</v>
      </c>
      <c r="S306">
        <v>0.8</v>
      </c>
      <c r="T306">
        <v>0.4</v>
      </c>
      <c r="U306">
        <v>1.4</v>
      </c>
      <c r="V306">
        <v>0.6964285714285714</v>
      </c>
      <c r="W306">
        <v>5.6</v>
      </c>
      <c r="X306">
        <v>0.625</v>
      </c>
      <c r="Y306">
        <v>4</v>
      </c>
      <c r="Z306">
        <v>1.5</v>
      </c>
      <c r="AA306">
        <v>-0.86905672463014838</v>
      </c>
      <c r="AB306">
        <v>-1.4747590814619411</v>
      </c>
      <c r="AC306">
        <v>0.8328281782368302</v>
      </c>
      <c r="AD306">
        <v>-1.091475857893462</v>
      </c>
      <c r="AE306">
        <v>-1.2985071453769068</v>
      </c>
      <c r="AF306">
        <v>1.0449957981207043</v>
      </c>
      <c r="AG306">
        <v>1.6101041263736713</v>
      </c>
      <c r="AH306">
        <v>-1.7113487733215842</v>
      </c>
      <c r="AI306">
        <v>0.44254204678786557</v>
      </c>
    </row>
    <row r="307" spans="1:35" x14ac:dyDescent="0.3">
      <c r="A307">
        <v>11</v>
      </c>
      <c r="B307">
        <v>124</v>
      </c>
      <c r="C307" s="26">
        <v>0</v>
      </c>
      <c r="D307" s="26">
        <v>232</v>
      </c>
      <c r="E307" s="26">
        <v>20</v>
      </c>
      <c r="F307">
        <v>-0.31916597300811222</v>
      </c>
      <c r="G307">
        <v>-8.7783048973312641E-2</v>
      </c>
      <c r="H307">
        <v>-0.2313829240347996</v>
      </c>
      <c r="I307" t="s">
        <v>193</v>
      </c>
      <c r="J307" t="s">
        <v>32</v>
      </c>
      <c r="K307" t="s">
        <v>66</v>
      </c>
      <c r="L307" t="s">
        <v>45</v>
      </c>
      <c r="M307" s="27">
        <v>22.6</v>
      </c>
      <c r="N307" s="28">
        <v>10</v>
      </c>
      <c r="O307">
        <v>18.923333333333336</v>
      </c>
      <c r="P307">
        <v>12.7</v>
      </c>
      <c r="Q307">
        <v>1</v>
      </c>
      <c r="R307">
        <v>6</v>
      </c>
      <c r="S307">
        <v>0.8</v>
      </c>
      <c r="T307">
        <v>0.7</v>
      </c>
      <c r="U307">
        <v>1.1000000000000001</v>
      </c>
      <c r="V307">
        <v>0.620253164556962</v>
      </c>
      <c r="W307">
        <v>7.9</v>
      </c>
      <c r="X307">
        <v>0.79166666666666663</v>
      </c>
      <c r="Y307">
        <v>2.4</v>
      </c>
      <c r="Z307">
        <v>2</v>
      </c>
      <c r="AA307">
        <v>-0.48126439321445452</v>
      </c>
      <c r="AB307">
        <v>-0.51591570809391052</v>
      </c>
      <c r="AC307">
        <v>1.0186430267953798E-2</v>
      </c>
      <c r="AD307">
        <v>-1.091475857893462</v>
      </c>
      <c r="AE307">
        <v>-0.64471948630288589</v>
      </c>
      <c r="AF307">
        <v>0.57941631174416341</v>
      </c>
      <c r="AG307">
        <v>1.4903220398516144</v>
      </c>
      <c r="AH307">
        <v>-9.0389107564189872E-2</v>
      </c>
      <c r="AI307">
        <v>-4.6207669554642838E-2</v>
      </c>
    </row>
    <row r="308" spans="1:35" x14ac:dyDescent="0.3">
      <c r="A308">
        <v>16</v>
      </c>
      <c r="B308">
        <v>186</v>
      </c>
      <c r="C308" s="26">
        <v>0</v>
      </c>
      <c r="D308" s="26">
        <v>251</v>
      </c>
      <c r="E308" s="26">
        <v>9</v>
      </c>
      <c r="F308">
        <v>-0.56948677620031629</v>
      </c>
      <c r="G308">
        <v>-0.31123527715400212</v>
      </c>
      <c r="H308">
        <v>-0.25825149904631417</v>
      </c>
      <c r="I308" t="s">
        <v>261</v>
      </c>
      <c r="J308" t="s">
        <v>32</v>
      </c>
      <c r="K308" t="s">
        <v>64</v>
      </c>
      <c r="L308" t="s">
        <v>275</v>
      </c>
      <c r="M308" s="27">
        <v>24.9</v>
      </c>
      <c r="N308" s="28">
        <v>5</v>
      </c>
      <c r="O308">
        <v>19.86</v>
      </c>
      <c r="P308">
        <v>8.8000000000000007</v>
      </c>
      <c r="Q308">
        <v>0</v>
      </c>
      <c r="R308">
        <v>5.4</v>
      </c>
      <c r="S308">
        <v>0.8</v>
      </c>
      <c r="T308">
        <v>1.2</v>
      </c>
      <c r="U308">
        <v>0.4</v>
      </c>
      <c r="V308">
        <v>0.58064516129032262</v>
      </c>
      <c r="W308">
        <v>6.2</v>
      </c>
      <c r="X308">
        <v>0.8</v>
      </c>
      <c r="Y308">
        <v>2</v>
      </c>
      <c r="Z308">
        <v>1.6</v>
      </c>
      <c r="AA308">
        <v>-1.1114269317649572</v>
      </c>
      <c r="AB308">
        <v>-1.4747590814619411</v>
      </c>
      <c r="AC308">
        <v>-0.20441576485436161</v>
      </c>
      <c r="AD308">
        <v>-1.091475857893462</v>
      </c>
      <c r="AE308">
        <v>0.4449266121538159</v>
      </c>
      <c r="AF308">
        <v>-0.50693582313443308</v>
      </c>
      <c r="AG308">
        <v>0.84049783549683121</v>
      </c>
      <c r="AH308">
        <v>-4.2320586446874767E-2</v>
      </c>
      <c r="AI308">
        <v>0.34479210351936379</v>
      </c>
    </row>
    <row r="309" spans="1:35" x14ac:dyDescent="0.3">
      <c r="A309">
        <v>8</v>
      </c>
      <c r="B309">
        <v>85</v>
      </c>
      <c r="C309" s="26">
        <v>77.400000000000006</v>
      </c>
      <c r="D309" s="26">
        <v>81</v>
      </c>
      <c r="E309" s="26">
        <v>90</v>
      </c>
      <c r="F309">
        <v>-0.11092785841788801</v>
      </c>
      <c r="G309">
        <v>4.8808532158037522E-2</v>
      </c>
      <c r="H309">
        <v>-0.15973639057592554</v>
      </c>
      <c r="I309" t="s">
        <v>144</v>
      </c>
      <c r="J309" t="s">
        <v>32</v>
      </c>
      <c r="K309" t="s">
        <v>37</v>
      </c>
      <c r="L309" t="s">
        <v>45</v>
      </c>
      <c r="M309" s="27">
        <v>30.4</v>
      </c>
      <c r="N309" s="28">
        <v>10</v>
      </c>
      <c r="O309">
        <v>28.546666666666663</v>
      </c>
      <c r="P309">
        <v>14.6</v>
      </c>
      <c r="Q309">
        <v>0</v>
      </c>
      <c r="R309">
        <v>11.8</v>
      </c>
      <c r="S309">
        <v>0.8</v>
      </c>
      <c r="T309">
        <v>0.3</v>
      </c>
      <c r="U309">
        <v>1.9</v>
      </c>
      <c r="V309">
        <v>0.53636363636363638</v>
      </c>
      <c r="W309">
        <v>11</v>
      </c>
      <c r="X309">
        <v>0.7567567567567568</v>
      </c>
      <c r="Y309">
        <v>3.7</v>
      </c>
      <c r="Z309">
        <v>1.6</v>
      </c>
      <c r="AA309">
        <v>-0.1742621308436966</v>
      </c>
      <c r="AB309">
        <v>-1.4747590814619411</v>
      </c>
      <c r="AC309">
        <v>2.0846743164503376</v>
      </c>
      <c r="AD309">
        <v>-1.091475857893462</v>
      </c>
      <c r="AE309">
        <v>-1.5164363650682473</v>
      </c>
      <c r="AF309">
        <v>1.8209616087482734</v>
      </c>
      <c r="AG309">
        <v>0.87097969482819004</v>
      </c>
      <c r="AH309">
        <v>-0.42519749885648001</v>
      </c>
      <c r="AI309">
        <v>0.34479210351936379</v>
      </c>
    </row>
    <row r="310" spans="1:35" x14ac:dyDescent="0.3">
      <c r="A310">
        <v>5</v>
      </c>
      <c r="B310">
        <v>51</v>
      </c>
      <c r="C310" s="26">
        <v>24.5</v>
      </c>
      <c r="D310" s="26">
        <v>22</v>
      </c>
      <c r="E310" s="26">
        <v>96</v>
      </c>
      <c r="F310">
        <v>0.11097835874604342</v>
      </c>
      <c r="G310">
        <v>0.1696749322952647</v>
      </c>
      <c r="H310">
        <v>-5.8696573549221281E-2</v>
      </c>
      <c r="I310" t="s">
        <v>108</v>
      </c>
      <c r="J310" t="s">
        <v>32</v>
      </c>
      <c r="K310" t="s">
        <v>78</v>
      </c>
      <c r="L310" t="s">
        <v>45</v>
      </c>
      <c r="M310" s="27">
        <v>23.7</v>
      </c>
      <c r="N310" s="28">
        <v>5</v>
      </c>
      <c r="O310">
        <v>31.919999999999998</v>
      </c>
      <c r="P310">
        <v>15</v>
      </c>
      <c r="Q310">
        <v>2.2000000000000002</v>
      </c>
      <c r="R310">
        <v>7.6</v>
      </c>
      <c r="S310">
        <v>0.8</v>
      </c>
      <c r="T310">
        <v>0.6</v>
      </c>
      <c r="U310">
        <v>1.8</v>
      </c>
      <c r="V310">
        <v>0.51851851851851849</v>
      </c>
      <c r="W310">
        <v>10.8</v>
      </c>
      <c r="X310">
        <v>0.8</v>
      </c>
      <c r="Y310">
        <v>2</v>
      </c>
      <c r="Z310">
        <v>1.8</v>
      </c>
      <c r="AA310">
        <v>-0.10963007560774751</v>
      </c>
      <c r="AB310">
        <v>0.63469633994772645</v>
      </c>
      <c r="AC310">
        <v>0.58245895059412844</v>
      </c>
      <c r="AD310">
        <v>-1.091475857893462</v>
      </c>
      <c r="AE310">
        <v>-0.86264870599422616</v>
      </c>
      <c r="AF310">
        <v>1.6657684466227596</v>
      </c>
      <c r="AG310">
        <v>0.60093366245271795</v>
      </c>
      <c r="AH310">
        <v>-4.2320586446874767E-2</v>
      </c>
      <c r="AI310">
        <v>0.14929221698236048</v>
      </c>
    </row>
    <row r="311" spans="1:35" x14ac:dyDescent="0.3">
      <c r="A311">
        <v>26</v>
      </c>
      <c r="B311">
        <v>305</v>
      </c>
      <c r="C311" s="26">
        <v>132.80000000000001</v>
      </c>
      <c r="D311" s="26">
        <v>228</v>
      </c>
      <c r="E311" s="26">
        <v>2</v>
      </c>
      <c r="F311">
        <v>-0.97340875585361875</v>
      </c>
      <c r="G311">
        <v>-0.64196262707067475</v>
      </c>
      <c r="H311">
        <v>-0.33144612878294399</v>
      </c>
      <c r="I311" t="s">
        <v>528</v>
      </c>
      <c r="J311" t="s">
        <v>32</v>
      </c>
      <c r="K311" t="s">
        <v>39</v>
      </c>
      <c r="L311" t="s">
        <v>45</v>
      </c>
      <c r="M311" s="27">
        <v>31.3</v>
      </c>
      <c r="N311" s="28">
        <v>5</v>
      </c>
      <c r="O311">
        <v>11.790000000000001</v>
      </c>
      <c r="P311">
        <v>7</v>
      </c>
      <c r="Q311">
        <v>0</v>
      </c>
      <c r="R311">
        <v>5</v>
      </c>
      <c r="S311">
        <v>0.8</v>
      </c>
      <c r="T311">
        <v>0.2</v>
      </c>
      <c r="U311">
        <v>0.2</v>
      </c>
      <c r="V311">
        <v>0.51724137931034486</v>
      </c>
      <c r="W311">
        <v>5.8</v>
      </c>
      <c r="X311">
        <v>0.83333333333333337</v>
      </c>
      <c r="Y311">
        <v>1.2</v>
      </c>
      <c r="Z311">
        <v>1.2</v>
      </c>
      <c r="AA311">
        <v>-1.402271180326728</v>
      </c>
      <c r="AB311">
        <v>-1.4747590814619411</v>
      </c>
      <c r="AC311">
        <v>-0.34748389493590542</v>
      </c>
      <c r="AD311">
        <v>-1.091475857893462</v>
      </c>
      <c r="AE311">
        <v>-1.7343655847595874</v>
      </c>
      <c r="AF311">
        <v>-0.81732214738546061</v>
      </c>
      <c r="AG311">
        <v>0.3004057707458882</v>
      </c>
      <c r="AH311">
        <v>5.38164557877545E-2</v>
      </c>
      <c r="AI311">
        <v>0.73579187659337064</v>
      </c>
    </row>
    <row r="312" spans="1:35" x14ac:dyDescent="0.3">
      <c r="A312">
        <v>12</v>
      </c>
      <c r="B312">
        <v>142</v>
      </c>
      <c r="C312" s="26">
        <v>0</v>
      </c>
      <c r="D312" s="26">
        <v>313</v>
      </c>
      <c r="E312" s="26">
        <v>4</v>
      </c>
      <c r="F312">
        <v>-0.41393711238824132</v>
      </c>
      <c r="G312">
        <v>-0.26133300144890703</v>
      </c>
      <c r="H312">
        <v>-0.15260411093933429</v>
      </c>
      <c r="I312" t="s">
        <v>238</v>
      </c>
      <c r="J312" t="s">
        <v>32</v>
      </c>
      <c r="K312" t="s">
        <v>44</v>
      </c>
      <c r="L312" t="s">
        <v>275</v>
      </c>
      <c r="M312" s="27">
        <v>25.7</v>
      </c>
      <c r="N312" s="28">
        <v>10</v>
      </c>
      <c r="O312">
        <v>28.131666666666668</v>
      </c>
      <c r="P312">
        <v>11.3</v>
      </c>
      <c r="Q312">
        <v>1.3</v>
      </c>
      <c r="R312">
        <v>3.4</v>
      </c>
      <c r="S312">
        <v>0.8</v>
      </c>
      <c r="T312">
        <v>1.1000000000000001</v>
      </c>
      <c r="U312">
        <v>0.7</v>
      </c>
      <c r="V312">
        <v>0.4845360824742268</v>
      </c>
      <c r="W312">
        <v>9.6999999999999993</v>
      </c>
      <c r="X312">
        <v>0.75</v>
      </c>
      <c r="Y312">
        <v>0.8</v>
      </c>
      <c r="Z312">
        <v>1.5</v>
      </c>
      <c r="AA312">
        <v>-0.7074765865402759</v>
      </c>
      <c r="AB312">
        <v>-0.22826269608350125</v>
      </c>
      <c r="AC312">
        <v>-0.91975641526208018</v>
      </c>
      <c r="AD312">
        <v>-1.091475857893462</v>
      </c>
      <c r="AE312">
        <v>0.22699739246247583</v>
      </c>
      <c r="AF312">
        <v>-4.1356336757891909E-2</v>
      </c>
      <c r="AG312">
        <v>0.10302072688966019</v>
      </c>
      <c r="AH312">
        <v>-0.13622928664295381</v>
      </c>
      <c r="AI312">
        <v>0.44254204678786557</v>
      </c>
    </row>
    <row r="313" spans="1:35" x14ac:dyDescent="0.3">
      <c r="A313">
        <v>30</v>
      </c>
      <c r="B313">
        <v>352</v>
      </c>
      <c r="C313" s="26">
        <v>0</v>
      </c>
      <c r="D313" s="26">
        <v>314</v>
      </c>
      <c r="E313" s="26">
        <v>0</v>
      </c>
      <c r="F313">
        <v>-1.1652100618972445</v>
      </c>
      <c r="G313">
        <v>-0.74401535396773943</v>
      </c>
      <c r="H313">
        <v>-0.42119470792950509</v>
      </c>
      <c r="I313" t="s">
        <v>580</v>
      </c>
      <c r="J313" t="s">
        <v>32</v>
      </c>
      <c r="K313" t="s">
        <v>90</v>
      </c>
      <c r="L313" t="s">
        <v>275</v>
      </c>
      <c r="M313" s="27">
        <v>24.1</v>
      </c>
      <c r="N313" s="28">
        <v>5</v>
      </c>
      <c r="O313">
        <v>13.470000000000002</v>
      </c>
      <c r="P313">
        <v>4</v>
      </c>
      <c r="Q313">
        <v>1</v>
      </c>
      <c r="R313">
        <v>2.4</v>
      </c>
      <c r="S313">
        <v>0.8</v>
      </c>
      <c r="T313">
        <v>0</v>
      </c>
      <c r="U313">
        <v>0.4</v>
      </c>
      <c r="V313">
        <v>0.46666666666666667</v>
      </c>
      <c r="W313">
        <v>3</v>
      </c>
      <c r="X313">
        <v>0.33333333333333331</v>
      </c>
      <c r="Y313">
        <v>0.6</v>
      </c>
      <c r="Z313">
        <v>0.4</v>
      </c>
      <c r="AA313">
        <v>-1.8870115945963457</v>
      </c>
      <c r="AB313">
        <v>-0.51591570809391052</v>
      </c>
      <c r="AC313">
        <v>-1.2774267404659394</v>
      </c>
      <c r="AD313">
        <v>-1.091475857893462</v>
      </c>
      <c r="AE313">
        <v>-2.1702240241422683</v>
      </c>
      <c r="AF313">
        <v>-0.50693582313443308</v>
      </c>
      <c r="AG313">
        <v>-5.7459175170327802E-2</v>
      </c>
      <c r="AH313">
        <v>-0.70748068495435279</v>
      </c>
      <c r="AI313">
        <v>1.517791422741384</v>
      </c>
    </row>
    <row r="314" spans="1:35" x14ac:dyDescent="0.3">
      <c r="A314">
        <v>26</v>
      </c>
      <c r="B314">
        <v>307</v>
      </c>
      <c r="C314" s="26">
        <v>0</v>
      </c>
      <c r="D314" s="26">
        <v>713</v>
      </c>
      <c r="E314" s="26">
        <v>1</v>
      </c>
      <c r="F314">
        <v>-0.97522505975168827</v>
      </c>
      <c r="G314">
        <v>-0.68165011466067127</v>
      </c>
      <c r="H314">
        <v>-0.293574945091017</v>
      </c>
      <c r="I314" t="s">
        <v>540</v>
      </c>
      <c r="J314" t="s">
        <v>32</v>
      </c>
      <c r="K314" t="s">
        <v>98</v>
      </c>
      <c r="L314" t="s">
        <v>275</v>
      </c>
      <c r="M314" s="27">
        <v>19.399999999999999</v>
      </c>
      <c r="N314" s="28">
        <v>10</v>
      </c>
      <c r="O314">
        <v>18.428333333333331</v>
      </c>
      <c r="P314">
        <v>5.7</v>
      </c>
      <c r="Q314">
        <v>1.1000000000000001</v>
      </c>
      <c r="R314">
        <v>4.2</v>
      </c>
      <c r="S314">
        <v>0.8</v>
      </c>
      <c r="T314">
        <v>0.2</v>
      </c>
      <c r="U314">
        <v>0.2</v>
      </c>
      <c r="V314">
        <v>0.45454545454545453</v>
      </c>
      <c r="W314">
        <v>4.4000000000000004</v>
      </c>
      <c r="X314">
        <v>0.6</v>
      </c>
      <c r="Y314">
        <v>1</v>
      </c>
      <c r="Z314">
        <v>1.1000000000000001</v>
      </c>
      <c r="AA314">
        <v>-1.6123253598435625</v>
      </c>
      <c r="AB314">
        <v>-0.42003137075710734</v>
      </c>
      <c r="AC314">
        <v>-0.63362015509899272</v>
      </c>
      <c r="AD314">
        <v>-1.091475857893462</v>
      </c>
      <c r="AE314">
        <v>-1.7343655847595874</v>
      </c>
      <c r="AF314">
        <v>-0.81732214738546061</v>
      </c>
      <c r="AG314">
        <v>-0.14181743354609563</v>
      </c>
      <c r="AH314">
        <v>-0.51743494252364486</v>
      </c>
      <c r="AI314">
        <v>0.83354181986187226</v>
      </c>
    </row>
    <row r="315" spans="1:35" x14ac:dyDescent="0.3">
      <c r="A315">
        <v>31</v>
      </c>
      <c r="B315">
        <v>367</v>
      </c>
      <c r="C315" s="26">
        <v>0</v>
      </c>
      <c r="D315" s="26">
        <v>433</v>
      </c>
      <c r="E315" s="26">
        <v>0</v>
      </c>
      <c r="F315">
        <v>-1.2688445738658023</v>
      </c>
      <c r="G315">
        <v>-0.93141662477517728</v>
      </c>
      <c r="H315">
        <v>-0.33742794909062501</v>
      </c>
      <c r="I315" t="s">
        <v>595</v>
      </c>
      <c r="J315" t="s">
        <v>32</v>
      </c>
      <c r="K315" t="s">
        <v>58</v>
      </c>
      <c r="L315" t="s">
        <v>274</v>
      </c>
      <c r="M315" s="27">
        <v>23.1</v>
      </c>
      <c r="N315" s="28">
        <v>5</v>
      </c>
      <c r="O315">
        <v>7.7133333333333338</v>
      </c>
      <c r="P315">
        <v>4.4000000000000004</v>
      </c>
      <c r="Q315">
        <v>0.8</v>
      </c>
      <c r="R315">
        <v>0.6</v>
      </c>
      <c r="S315">
        <v>0.8</v>
      </c>
      <c r="T315">
        <v>0</v>
      </c>
      <c r="U315">
        <v>0</v>
      </c>
      <c r="V315">
        <v>0.3888888888888889</v>
      </c>
      <c r="W315">
        <v>3.6</v>
      </c>
      <c r="X315">
        <v>0.8</v>
      </c>
      <c r="Y315">
        <v>1</v>
      </c>
      <c r="Z315">
        <v>1</v>
      </c>
      <c r="AA315">
        <v>-1.8223795393603965</v>
      </c>
      <c r="AB315">
        <v>-0.70768438276751655</v>
      </c>
      <c r="AC315">
        <v>-1.921233325832886</v>
      </c>
      <c r="AD315">
        <v>-1.091475857893462</v>
      </c>
      <c r="AE315">
        <v>-2.1702240241422683</v>
      </c>
      <c r="AF315">
        <v>-1.1277084716364882</v>
      </c>
      <c r="AG315">
        <v>-0.43212936904635435</v>
      </c>
      <c r="AH315">
        <v>-4.120641542759948E-2</v>
      </c>
      <c r="AI315">
        <v>0.93129176313037398</v>
      </c>
    </row>
    <row r="316" spans="1:35" x14ac:dyDescent="0.3">
      <c r="A316">
        <v>23</v>
      </c>
      <c r="B316">
        <v>274</v>
      </c>
      <c r="C316" s="26">
        <v>0</v>
      </c>
      <c r="D316" s="26">
        <v>192</v>
      </c>
      <c r="E316" s="26">
        <v>2</v>
      </c>
      <c r="F316">
        <v>-0.8920035875277883</v>
      </c>
      <c r="G316">
        <v>-0.70561950492891923</v>
      </c>
      <c r="H316">
        <v>-0.18638408259886907</v>
      </c>
      <c r="I316" t="s">
        <v>496</v>
      </c>
      <c r="J316" t="s">
        <v>32</v>
      </c>
      <c r="K316" t="s">
        <v>90</v>
      </c>
      <c r="L316" t="s">
        <v>274</v>
      </c>
      <c r="M316" s="27">
        <v>23</v>
      </c>
      <c r="N316" s="28">
        <v>10</v>
      </c>
      <c r="O316">
        <v>15.321666666666664</v>
      </c>
      <c r="P316">
        <v>5.9</v>
      </c>
      <c r="Q316">
        <v>1.2</v>
      </c>
      <c r="R316">
        <v>1.3</v>
      </c>
      <c r="S316">
        <v>0.8</v>
      </c>
      <c r="T316">
        <v>0.6</v>
      </c>
      <c r="U316">
        <v>0.2</v>
      </c>
      <c r="V316">
        <v>0.36065573770491804</v>
      </c>
      <c r="W316">
        <v>6.1</v>
      </c>
      <c r="X316">
        <v>1</v>
      </c>
      <c r="Y316">
        <v>0.3</v>
      </c>
      <c r="Z316">
        <v>1.1000000000000001</v>
      </c>
      <c r="AA316">
        <v>-1.5800093322255877</v>
      </c>
      <c r="AB316">
        <v>-0.32414703342030438</v>
      </c>
      <c r="AC316">
        <v>-1.6708640981901846</v>
      </c>
      <c r="AD316">
        <v>-1.091475857893462</v>
      </c>
      <c r="AE316">
        <v>-0.86264870599422616</v>
      </c>
      <c r="AF316">
        <v>-0.81732214738546061</v>
      </c>
      <c r="AG316">
        <v>-0.94009225152762754</v>
      </c>
      <c r="AH316">
        <v>0.10244206241470677</v>
      </c>
      <c r="AI316">
        <v>0.83354181986187226</v>
      </c>
    </row>
    <row r="317" spans="1:35" x14ac:dyDescent="0.3">
      <c r="A317">
        <v>25</v>
      </c>
      <c r="B317">
        <v>297</v>
      </c>
      <c r="C317" s="26">
        <v>0</v>
      </c>
      <c r="D317" s="26">
        <v>312</v>
      </c>
      <c r="E317" s="26">
        <v>0</v>
      </c>
      <c r="F317">
        <v>-0.95082003267439341</v>
      </c>
      <c r="G317">
        <v>-0.73774328852774052</v>
      </c>
      <c r="H317">
        <v>-0.2130767441466529</v>
      </c>
      <c r="I317" t="s">
        <v>535</v>
      </c>
      <c r="J317" t="s">
        <v>32</v>
      </c>
      <c r="K317" t="s">
        <v>37</v>
      </c>
      <c r="L317" t="s">
        <v>275</v>
      </c>
      <c r="M317" s="27">
        <v>34.5</v>
      </c>
      <c r="N317" s="28">
        <v>10</v>
      </c>
      <c r="O317">
        <v>18.008333333333333</v>
      </c>
      <c r="P317">
        <v>3.5</v>
      </c>
      <c r="Q317">
        <v>0.8</v>
      </c>
      <c r="R317">
        <v>3.8</v>
      </c>
      <c r="S317">
        <v>0.8</v>
      </c>
      <c r="T317">
        <v>0.3</v>
      </c>
      <c r="U317">
        <v>0.4</v>
      </c>
      <c r="V317">
        <v>0.25</v>
      </c>
      <c r="W317">
        <v>4</v>
      </c>
      <c r="X317">
        <v>0.77777777777777779</v>
      </c>
      <c r="Y317">
        <v>0.9</v>
      </c>
      <c r="Z317">
        <v>0.7</v>
      </c>
      <c r="AA317">
        <v>-1.9678016636412818</v>
      </c>
      <c r="AB317">
        <v>-0.70768438276751655</v>
      </c>
      <c r="AC317">
        <v>-0.77668828518053656</v>
      </c>
      <c r="AD317">
        <v>-1.091475857893462</v>
      </c>
      <c r="AE317">
        <v>-1.5164363650682473</v>
      </c>
      <c r="AF317">
        <v>-0.50693582313443308</v>
      </c>
      <c r="AG317">
        <v>-1.2084909609647898</v>
      </c>
      <c r="AH317">
        <v>-8.8717851035276796E-2</v>
      </c>
      <c r="AI317">
        <v>1.2245415929358792</v>
      </c>
    </row>
    <row r="318" spans="1:35" x14ac:dyDescent="0.3">
      <c r="A318">
        <v>19</v>
      </c>
      <c r="B318">
        <v>219</v>
      </c>
      <c r="C318" s="26">
        <v>122.6</v>
      </c>
      <c r="D318" s="26">
        <v>123</v>
      </c>
      <c r="E318" s="26">
        <v>33</v>
      </c>
      <c r="F318">
        <v>-0.70561147368523369</v>
      </c>
      <c r="G318">
        <v>-0.77998514093057592</v>
      </c>
      <c r="H318">
        <v>7.4373667245342223E-2</v>
      </c>
      <c r="I318" t="s">
        <v>440</v>
      </c>
      <c r="J318" t="s">
        <v>441</v>
      </c>
      <c r="K318" t="s">
        <v>33</v>
      </c>
      <c r="L318" t="s">
        <v>274</v>
      </c>
      <c r="M318" s="27">
        <v>30.9</v>
      </c>
      <c r="N318" s="28">
        <v>9</v>
      </c>
      <c r="O318">
        <v>29.437037037037037</v>
      </c>
      <c r="P318">
        <v>10.888888888888889</v>
      </c>
      <c r="Q318">
        <v>2.3333333333333335</v>
      </c>
      <c r="R318">
        <v>1.8888888888888888</v>
      </c>
      <c r="S318">
        <v>0.77777777777777779</v>
      </c>
      <c r="T318">
        <v>0.55555555555555558</v>
      </c>
      <c r="U318">
        <v>0.22222222222222221</v>
      </c>
      <c r="V318">
        <v>0.30909090909090908</v>
      </c>
      <c r="W318">
        <v>12.222222222222221</v>
      </c>
      <c r="X318">
        <v>0.6428571428571429</v>
      </c>
      <c r="Y318">
        <v>1.5555555555555556</v>
      </c>
      <c r="Z318">
        <v>1.3333333333333333</v>
      </c>
      <c r="AA318">
        <v>-0.77390397664389021</v>
      </c>
      <c r="AB318">
        <v>0.76254212306346392</v>
      </c>
      <c r="AC318">
        <v>-1.4602360177923561</v>
      </c>
      <c r="AD318">
        <v>-1.1014590414313215</v>
      </c>
      <c r="AE318">
        <v>-0.95950613696815512</v>
      </c>
      <c r="AF318">
        <v>-0.7828347780242354</v>
      </c>
      <c r="AG318">
        <v>-2.6860445714805823</v>
      </c>
      <c r="AH318">
        <v>-0.62388248800014146</v>
      </c>
      <c r="AI318">
        <v>0.60545861890203512</v>
      </c>
    </row>
    <row r="319" spans="1:35" x14ac:dyDescent="0.3">
      <c r="A319">
        <v>10</v>
      </c>
      <c r="B319">
        <v>116</v>
      </c>
      <c r="C319" s="26">
        <v>98.4</v>
      </c>
      <c r="D319" s="26">
        <v>103</v>
      </c>
      <c r="E319" s="26">
        <v>68</v>
      </c>
      <c r="F319">
        <v>-0.27603982133642646</v>
      </c>
      <c r="G319">
        <v>-0.16045005047460681</v>
      </c>
      <c r="H319">
        <v>-0.11558977086181965</v>
      </c>
      <c r="I319" t="s">
        <v>181</v>
      </c>
      <c r="J319" t="s">
        <v>182</v>
      </c>
      <c r="K319" t="s">
        <v>64</v>
      </c>
      <c r="L319" t="s">
        <v>45</v>
      </c>
      <c r="M319" s="27">
        <v>30.2</v>
      </c>
      <c r="N319" s="28">
        <v>8</v>
      </c>
      <c r="O319">
        <v>22.866666666666667</v>
      </c>
      <c r="P319">
        <v>14</v>
      </c>
      <c r="Q319">
        <v>0.625</v>
      </c>
      <c r="R319">
        <v>6.5</v>
      </c>
      <c r="S319">
        <v>0.75</v>
      </c>
      <c r="T319">
        <v>0.625</v>
      </c>
      <c r="U319">
        <v>1.25</v>
      </c>
      <c r="V319">
        <v>0.52380952380952384</v>
      </c>
      <c r="W319">
        <v>10.5</v>
      </c>
      <c r="X319">
        <v>0.82608695652173914</v>
      </c>
      <c r="Y319">
        <v>2.875</v>
      </c>
      <c r="Z319">
        <v>2.125</v>
      </c>
      <c r="AA319">
        <v>-0.27121021369762005</v>
      </c>
      <c r="AB319">
        <v>-0.875481973106922</v>
      </c>
      <c r="AC319">
        <v>0.1890215928698834</v>
      </c>
      <c r="AD319">
        <v>-1.1139380208536456</v>
      </c>
      <c r="AE319">
        <v>-0.80816640107139104</v>
      </c>
      <c r="AF319">
        <v>0.81220605493243392</v>
      </c>
      <c r="AG319">
        <v>0.65662339372379408</v>
      </c>
      <c r="AH319">
        <v>0.13529021157227605</v>
      </c>
      <c r="AI319">
        <v>-0.16839509864026994</v>
      </c>
    </row>
    <row r="320" spans="1:35" x14ac:dyDescent="0.3">
      <c r="A320">
        <v>27</v>
      </c>
      <c r="B320">
        <v>313</v>
      </c>
      <c r="C320" s="26">
        <v>0</v>
      </c>
      <c r="D320" s="26">
        <v>438</v>
      </c>
      <c r="E320" s="26">
        <v>0</v>
      </c>
      <c r="F320">
        <v>-1.0077727077498639</v>
      </c>
      <c r="G320">
        <v>-0.71849503762967293</v>
      </c>
      <c r="H320">
        <v>-0.28927767012019101</v>
      </c>
      <c r="I320" t="s">
        <v>536</v>
      </c>
      <c r="J320" t="s">
        <v>32</v>
      </c>
      <c r="K320" t="s">
        <v>35</v>
      </c>
      <c r="L320" t="s">
        <v>274</v>
      </c>
      <c r="M320" s="27">
        <v>22.7</v>
      </c>
      <c r="N320" s="28">
        <v>8</v>
      </c>
      <c r="O320">
        <v>11.347916666666666</v>
      </c>
      <c r="P320">
        <v>4.375</v>
      </c>
      <c r="Q320">
        <v>0.875</v>
      </c>
      <c r="R320">
        <v>1.125</v>
      </c>
      <c r="S320">
        <v>0.75</v>
      </c>
      <c r="T320">
        <v>0.375</v>
      </c>
      <c r="U320">
        <v>0.5</v>
      </c>
      <c r="V320">
        <v>0.4375</v>
      </c>
      <c r="W320">
        <v>4</v>
      </c>
      <c r="X320">
        <v>0</v>
      </c>
      <c r="Y320">
        <v>0</v>
      </c>
      <c r="Z320">
        <v>1.125</v>
      </c>
      <c r="AA320">
        <v>-1.8264190428126434</v>
      </c>
      <c r="AB320">
        <v>-0.63577112976491434</v>
      </c>
      <c r="AC320">
        <v>-1.7334564051008599</v>
      </c>
      <c r="AD320">
        <v>-1.1139380208536456</v>
      </c>
      <c r="AE320">
        <v>-1.3529894502997419</v>
      </c>
      <c r="AF320">
        <v>-0.35174266100891938</v>
      </c>
      <c r="AG320">
        <v>-0.22115071846275589</v>
      </c>
      <c r="AH320">
        <v>-4.0092244408324193E-2</v>
      </c>
      <c r="AI320">
        <v>0.80910433404474691</v>
      </c>
    </row>
    <row r="321" spans="1:35" x14ac:dyDescent="0.3">
      <c r="A321">
        <v>30</v>
      </c>
      <c r="B321">
        <v>355</v>
      </c>
      <c r="C321" s="26">
        <v>0</v>
      </c>
      <c r="D321" s="26">
        <v>254</v>
      </c>
      <c r="E321" s="26">
        <v>1</v>
      </c>
      <c r="F321">
        <v>-1.1716327277713172</v>
      </c>
      <c r="G321">
        <v>-0.75653647033664517</v>
      </c>
      <c r="H321">
        <v>-0.41509625743467204</v>
      </c>
      <c r="I321" t="s">
        <v>582</v>
      </c>
      <c r="J321" t="s">
        <v>32</v>
      </c>
      <c r="K321" t="s">
        <v>118</v>
      </c>
      <c r="L321" t="s">
        <v>275</v>
      </c>
      <c r="M321" s="27">
        <v>33.299999999999997</v>
      </c>
      <c r="N321" s="28">
        <v>4</v>
      </c>
      <c r="O321">
        <v>9.7208333333333332</v>
      </c>
      <c r="P321">
        <v>3</v>
      </c>
      <c r="Q321">
        <v>0.5</v>
      </c>
      <c r="R321">
        <v>2.25</v>
      </c>
      <c r="S321">
        <v>0.75</v>
      </c>
      <c r="T321">
        <v>0</v>
      </c>
      <c r="U321">
        <v>0.25</v>
      </c>
      <c r="V321">
        <v>0.4</v>
      </c>
      <c r="W321">
        <v>2.5</v>
      </c>
      <c r="X321">
        <v>1</v>
      </c>
      <c r="Y321">
        <v>0.5</v>
      </c>
      <c r="Z321">
        <v>0.25</v>
      </c>
      <c r="AA321">
        <v>-2.0485917326862184</v>
      </c>
      <c r="AB321">
        <v>-0.99533739477792582</v>
      </c>
      <c r="AC321">
        <v>-1.3310772892465181</v>
      </c>
      <c r="AD321">
        <v>-1.1139380208536456</v>
      </c>
      <c r="AE321">
        <v>-2.1702240241422683</v>
      </c>
      <c r="AF321">
        <v>-0.73972556632270381</v>
      </c>
      <c r="AG321">
        <v>-0.27181547627472358</v>
      </c>
      <c r="AH321">
        <v>0.19746493363006073</v>
      </c>
      <c r="AI321">
        <v>1.6644163376441365</v>
      </c>
    </row>
    <row r="322" spans="1:35" x14ac:dyDescent="0.3">
      <c r="A322">
        <v>26</v>
      </c>
      <c r="B322">
        <v>302</v>
      </c>
      <c r="C322" s="26">
        <v>0</v>
      </c>
      <c r="D322" s="26">
        <v>588</v>
      </c>
      <c r="E322" s="26">
        <v>0</v>
      </c>
      <c r="F322">
        <v>-0.97021701967806973</v>
      </c>
      <c r="G322">
        <v>-0.63459734678784196</v>
      </c>
      <c r="H322">
        <v>-0.33561967289022776</v>
      </c>
      <c r="I322" t="s">
        <v>524</v>
      </c>
      <c r="J322" t="s">
        <v>32</v>
      </c>
      <c r="K322" t="s">
        <v>54</v>
      </c>
      <c r="L322" t="s">
        <v>275</v>
      </c>
      <c r="M322" s="27">
        <v>23.2</v>
      </c>
      <c r="N322" s="28">
        <v>10</v>
      </c>
      <c r="O322">
        <v>8.8150000000000013</v>
      </c>
      <c r="P322">
        <v>3.7</v>
      </c>
      <c r="Q322">
        <v>0</v>
      </c>
      <c r="R322">
        <v>3.5</v>
      </c>
      <c r="S322">
        <v>0.7</v>
      </c>
      <c r="T322">
        <v>0.3</v>
      </c>
      <c r="U322">
        <v>0.7</v>
      </c>
      <c r="V322">
        <v>0.63636363636363635</v>
      </c>
      <c r="W322">
        <v>2.2000000000000002</v>
      </c>
      <c r="X322">
        <v>0.9</v>
      </c>
      <c r="Y322">
        <v>1</v>
      </c>
      <c r="Z322">
        <v>1.3</v>
      </c>
      <c r="AA322">
        <v>-1.9354856360233075</v>
      </c>
      <c r="AB322">
        <v>-1.4747590814619411</v>
      </c>
      <c r="AC322">
        <v>-0.88398938274169425</v>
      </c>
      <c r="AD322">
        <v>-1.1364001838138291</v>
      </c>
      <c r="AE322">
        <v>-1.5164363650682473</v>
      </c>
      <c r="AF322">
        <v>-4.1356336757891909E-2</v>
      </c>
      <c r="AG322">
        <v>0.4421010833310407</v>
      </c>
      <c r="AH322">
        <v>0.19690784812042311</v>
      </c>
      <c r="AI322">
        <v>0.63804193332486892</v>
      </c>
    </row>
    <row r="323" spans="1:35" x14ac:dyDescent="0.3">
      <c r="A323">
        <v>13</v>
      </c>
      <c r="B323">
        <v>151</v>
      </c>
      <c r="C323" s="26">
        <v>140.6</v>
      </c>
      <c r="D323" s="26">
        <v>204</v>
      </c>
      <c r="E323" s="26">
        <v>15</v>
      </c>
      <c r="F323">
        <v>-0.44444991843027865</v>
      </c>
      <c r="G323">
        <v>-0.18444306843644517</v>
      </c>
      <c r="H323">
        <v>-0.2600068499938335</v>
      </c>
      <c r="I323" t="s">
        <v>228</v>
      </c>
      <c r="J323" t="s">
        <v>32</v>
      </c>
      <c r="K323" t="s">
        <v>37</v>
      </c>
      <c r="L323" t="s">
        <v>274</v>
      </c>
      <c r="M323" s="27">
        <v>27.1</v>
      </c>
      <c r="N323" s="28">
        <v>10</v>
      </c>
      <c r="O323">
        <v>29.568333333333335</v>
      </c>
      <c r="P323">
        <v>12.3</v>
      </c>
      <c r="Q323">
        <v>2</v>
      </c>
      <c r="R323">
        <v>3.6</v>
      </c>
      <c r="S323">
        <v>0.7</v>
      </c>
      <c r="T323">
        <v>0.8</v>
      </c>
      <c r="U323">
        <v>0.4</v>
      </c>
      <c r="V323">
        <v>0.52380952380952384</v>
      </c>
      <c r="W323">
        <v>8.4</v>
      </c>
      <c r="X323">
        <v>0.78947368421052633</v>
      </c>
      <c r="Y323">
        <v>1.9</v>
      </c>
      <c r="Z323">
        <v>1</v>
      </c>
      <c r="AA323">
        <v>-0.5458964484504033</v>
      </c>
      <c r="AB323">
        <v>0.4429276652741202</v>
      </c>
      <c r="AC323">
        <v>-0.84822235022130832</v>
      </c>
      <c r="AD323">
        <v>-1.1364001838138291</v>
      </c>
      <c r="AE323">
        <v>-0.42679026661154529</v>
      </c>
      <c r="AF323">
        <v>-0.50693582313443308</v>
      </c>
      <c r="AG323">
        <v>0.51987004995357022</v>
      </c>
      <c r="AH323">
        <v>-8.9832022054551916E-2</v>
      </c>
      <c r="AI323">
        <v>0.93129176313037398</v>
      </c>
    </row>
    <row r="324" spans="1:35" x14ac:dyDescent="0.3">
      <c r="A324">
        <v>7</v>
      </c>
      <c r="B324">
        <v>74</v>
      </c>
      <c r="C324" s="26">
        <v>136.30000000000001</v>
      </c>
      <c r="D324" s="26">
        <v>188</v>
      </c>
      <c r="E324" s="26">
        <v>43</v>
      </c>
      <c r="F324">
        <v>-4.9949666553436793E-2</v>
      </c>
      <c r="G324">
        <v>6.2380231384327037E-2</v>
      </c>
      <c r="H324">
        <v>-0.11232989793776382</v>
      </c>
      <c r="I324" t="s">
        <v>140</v>
      </c>
      <c r="J324" t="s">
        <v>281</v>
      </c>
      <c r="K324" t="s">
        <v>33</v>
      </c>
      <c r="L324" t="s">
        <v>274</v>
      </c>
      <c r="M324" s="27">
        <v>26.4</v>
      </c>
      <c r="N324" s="28">
        <v>10</v>
      </c>
      <c r="O324">
        <v>29.236666666666668</v>
      </c>
      <c r="P324">
        <v>11.8</v>
      </c>
      <c r="Q324">
        <v>2.5</v>
      </c>
      <c r="R324">
        <v>4.9000000000000004</v>
      </c>
      <c r="S324">
        <v>0.7</v>
      </c>
      <c r="T324">
        <v>1.2</v>
      </c>
      <c r="U324">
        <v>1</v>
      </c>
      <c r="V324">
        <v>0.47499999999999998</v>
      </c>
      <c r="W324">
        <v>8</v>
      </c>
      <c r="X324">
        <v>0.80952380952380953</v>
      </c>
      <c r="Y324">
        <v>2.1</v>
      </c>
      <c r="Z324">
        <v>1</v>
      </c>
      <c r="AA324">
        <v>-0.62668651749533955</v>
      </c>
      <c r="AB324">
        <v>0.9223493519581355</v>
      </c>
      <c r="AC324">
        <v>-0.38325092745629119</v>
      </c>
      <c r="AD324">
        <v>-1.1364001838138291</v>
      </c>
      <c r="AE324">
        <v>0.4449266121538159</v>
      </c>
      <c r="AF324">
        <v>0.42422314961864949</v>
      </c>
      <c r="AG324">
        <v>-2.0222014797373133E-2</v>
      </c>
      <c r="AH324">
        <v>5.1908491608015136E-3</v>
      </c>
      <c r="AI324">
        <v>0.93129176313037398</v>
      </c>
    </row>
    <row r="325" spans="1:35" x14ac:dyDescent="0.3">
      <c r="A325">
        <v>13</v>
      </c>
      <c r="B325">
        <v>152</v>
      </c>
      <c r="C325" s="26">
        <v>0</v>
      </c>
      <c r="D325" s="26">
        <v>463</v>
      </c>
      <c r="E325" s="26">
        <v>2</v>
      </c>
      <c r="F325">
        <v>-0.44910016281249643</v>
      </c>
      <c r="G325">
        <v>-0.226347944979719</v>
      </c>
      <c r="H325">
        <v>-0.22275221783277743</v>
      </c>
      <c r="I325" t="s">
        <v>254</v>
      </c>
      <c r="J325" t="s">
        <v>32</v>
      </c>
      <c r="K325" t="s">
        <v>54</v>
      </c>
      <c r="L325" t="s">
        <v>275</v>
      </c>
      <c r="M325" s="27">
        <v>25.6</v>
      </c>
      <c r="N325" s="28">
        <v>10</v>
      </c>
      <c r="O325">
        <v>23.716666666666669</v>
      </c>
      <c r="P325">
        <v>10.4</v>
      </c>
      <c r="Q325">
        <v>2.4</v>
      </c>
      <c r="R325">
        <v>2.8</v>
      </c>
      <c r="S325">
        <v>0.7</v>
      </c>
      <c r="T325">
        <v>0.7</v>
      </c>
      <c r="U325">
        <v>0.5</v>
      </c>
      <c r="V325">
        <v>0.47499999999999998</v>
      </c>
      <c r="W325">
        <v>8</v>
      </c>
      <c r="X325">
        <v>1</v>
      </c>
      <c r="Y325">
        <v>0.4</v>
      </c>
      <c r="Z325">
        <v>0.8</v>
      </c>
      <c r="AA325">
        <v>-0.8528987108211612</v>
      </c>
      <c r="AB325">
        <v>0.82646501462133237</v>
      </c>
      <c r="AC325">
        <v>-1.1343586103843957</v>
      </c>
      <c r="AD325">
        <v>-1.1364001838138291</v>
      </c>
      <c r="AE325">
        <v>-0.64471948630288589</v>
      </c>
      <c r="AF325">
        <v>-0.35174266100891938</v>
      </c>
      <c r="AG325">
        <v>-2.0222014797373133E-2</v>
      </c>
      <c r="AH325">
        <v>0.14995349802238375</v>
      </c>
      <c r="AI325">
        <v>1.1267916496673773</v>
      </c>
    </row>
    <row r="326" spans="1:35" x14ac:dyDescent="0.3">
      <c r="A326">
        <v>21</v>
      </c>
      <c r="B326">
        <v>242</v>
      </c>
      <c r="C326" s="26">
        <v>0</v>
      </c>
      <c r="D326" s="26">
        <v>288</v>
      </c>
      <c r="E326" s="26">
        <v>2</v>
      </c>
      <c r="F326">
        <v>-0.76828210233657412</v>
      </c>
      <c r="G326">
        <v>-0.54427072748295535</v>
      </c>
      <c r="H326">
        <v>-0.22401137485361877</v>
      </c>
      <c r="I326" t="s">
        <v>460</v>
      </c>
      <c r="J326" t="s">
        <v>32</v>
      </c>
      <c r="K326" t="s">
        <v>39</v>
      </c>
      <c r="L326" t="s">
        <v>275</v>
      </c>
      <c r="M326" s="27">
        <v>26.5</v>
      </c>
      <c r="N326" s="28">
        <v>10</v>
      </c>
      <c r="O326">
        <v>26.25</v>
      </c>
      <c r="P326">
        <v>7.9</v>
      </c>
      <c r="Q326">
        <v>1.1000000000000001</v>
      </c>
      <c r="R326">
        <v>4.7</v>
      </c>
      <c r="S326">
        <v>0.7</v>
      </c>
      <c r="T326">
        <v>0.7</v>
      </c>
      <c r="U326">
        <v>0.3</v>
      </c>
      <c r="V326">
        <v>0.47058823529411764</v>
      </c>
      <c r="W326">
        <v>6.8</v>
      </c>
      <c r="X326">
        <v>0.44444444444444442</v>
      </c>
      <c r="Y326">
        <v>0.9</v>
      </c>
      <c r="Z326">
        <v>1.4</v>
      </c>
      <c r="AA326">
        <v>-1.2568490560458425</v>
      </c>
      <c r="AB326">
        <v>-0.42003137075710734</v>
      </c>
      <c r="AC326">
        <v>-0.45478499249706311</v>
      </c>
      <c r="AD326">
        <v>-1.1364001838138291</v>
      </c>
      <c r="AE326">
        <v>-0.64471948630288589</v>
      </c>
      <c r="AF326">
        <v>-0.6621289852599469</v>
      </c>
      <c r="AG326">
        <v>-6.0753821046946675E-2</v>
      </c>
      <c r="AH326">
        <v>-0.80306064167934454</v>
      </c>
      <c r="AI326">
        <v>0.5402919900563673</v>
      </c>
    </row>
    <row r="327" spans="1:35" x14ac:dyDescent="0.3">
      <c r="A327">
        <v>22</v>
      </c>
      <c r="B327">
        <v>258</v>
      </c>
      <c r="C327" s="26">
        <v>146.6</v>
      </c>
      <c r="D327" s="26">
        <v>141</v>
      </c>
      <c r="E327" s="26">
        <v>17</v>
      </c>
      <c r="F327">
        <v>-0.81402502676993149</v>
      </c>
      <c r="G327">
        <v>-0.50423176722738672</v>
      </c>
      <c r="H327">
        <v>-0.30979325954254477</v>
      </c>
      <c r="I327" t="s">
        <v>483</v>
      </c>
      <c r="J327" t="s">
        <v>32</v>
      </c>
      <c r="K327" t="s">
        <v>100</v>
      </c>
      <c r="L327" t="s">
        <v>275</v>
      </c>
      <c r="M327" s="27">
        <v>33.4</v>
      </c>
      <c r="N327" s="28">
        <v>10</v>
      </c>
      <c r="O327">
        <v>19.339999999999996</v>
      </c>
      <c r="P327">
        <v>6.3</v>
      </c>
      <c r="Q327">
        <v>1</v>
      </c>
      <c r="R327">
        <v>2.8</v>
      </c>
      <c r="S327">
        <v>0.7</v>
      </c>
      <c r="T327">
        <v>0.7</v>
      </c>
      <c r="U327">
        <v>0.3</v>
      </c>
      <c r="V327">
        <v>0.4375</v>
      </c>
      <c r="W327">
        <v>4.8</v>
      </c>
      <c r="X327">
        <v>0.7857142857142857</v>
      </c>
      <c r="Y327">
        <v>1.4</v>
      </c>
      <c r="Z327">
        <v>0.5</v>
      </c>
      <c r="AA327">
        <v>-1.5153772769896388</v>
      </c>
      <c r="AB327">
        <v>-0.51591570809391052</v>
      </c>
      <c r="AC327">
        <v>-1.1343586103843957</v>
      </c>
      <c r="AD327">
        <v>-1.1364001838138291</v>
      </c>
      <c r="AE327">
        <v>-0.64471948630288589</v>
      </c>
      <c r="AF327">
        <v>-0.6621289852599469</v>
      </c>
      <c r="AG327">
        <v>-0.25995219712984163</v>
      </c>
      <c r="AH327">
        <v>-8.927493654491396E-2</v>
      </c>
      <c r="AI327">
        <v>1.4200414794728824</v>
      </c>
    </row>
    <row r="328" spans="1:35" x14ac:dyDescent="0.3">
      <c r="A328">
        <v>17</v>
      </c>
      <c r="B328">
        <v>193</v>
      </c>
      <c r="C328" s="26">
        <v>88.8</v>
      </c>
      <c r="D328" s="26">
        <v>89</v>
      </c>
      <c r="E328" s="26">
        <v>84</v>
      </c>
      <c r="F328">
        <v>-0.60183881982442855</v>
      </c>
      <c r="G328">
        <v>-0.49000638861017037</v>
      </c>
      <c r="H328">
        <v>-0.11183243121425818</v>
      </c>
      <c r="I328" t="s">
        <v>390</v>
      </c>
      <c r="J328" t="s">
        <v>32</v>
      </c>
      <c r="K328" t="s">
        <v>42</v>
      </c>
      <c r="L328" t="s">
        <v>275</v>
      </c>
      <c r="M328" s="27">
        <v>24.3</v>
      </c>
      <c r="N328" s="28">
        <v>9</v>
      </c>
      <c r="O328">
        <v>23.642592592592589</v>
      </c>
      <c r="P328">
        <v>14</v>
      </c>
      <c r="Q328">
        <v>2</v>
      </c>
      <c r="R328">
        <v>4.333333333333333</v>
      </c>
      <c r="S328">
        <v>0.66666666666666663</v>
      </c>
      <c r="T328">
        <v>0.1111111111111111</v>
      </c>
      <c r="U328">
        <v>0.22222222222222221</v>
      </c>
      <c r="V328">
        <v>0.45192307692307693</v>
      </c>
      <c r="W328">
        <v>11.555555555555555</v>
      </c>
      <c r="X328">
        <v>0.82352941176470584</v>
      </c>
      <c r="Y328">
        <v>1.8888888888888888</v>
      </c>
      <c r="Z328">
        <v>1.7777777777777777</v>
      </c>
      <c r="AA328">
        <v>-0.27121021369762005</v>
      </c>
      <c r="AB328">
        <v>0.4429276652741202</v>
      </c>
      <c r="AC328">
        <v>-0.58593077840514496</v>
      </c>
      <c r="AD328">
        <v>-1.1513749591206182</v>
      </c>
      <c r="AE328">
        <v>-1.9280804467074457</v>
      </c>
      <c r="AF328">
        <v>-0.7828347780242354</v>
      </c>
      <c r="AG328">
        <v>-0.36820018531811721</v>
      </c>
      <c r="AH328">
        <v>6.3631771909943777E-2</v>
      </c>
      <c r="AI328">
        <v>0.17101442659758323</v>
      </c>
    </row>
    <row r="329" spans="1:35" x14ac:dyDescent="0.3">
      <c r="A329">
        <v>20</v>
      </c>
      <c r="B329">
        <v>229</v>
      </c>
      <c r="C329" s="26">
        <v>0</v>
      </c>
      <c r="D329" s="26">
        <v>690</v>
      </c>
      <c r="E329" s="26">
        <v>1</v>
      </c>
      <c r="F329">
        <v>-0.74760252845973374</v>
      </c>
      <c r="G329">
        <v>-0.47104388569948191</v>
      </c>
      <c r="H329">
        <v>-0.27655864276025183</v>
      </c>
      <c r="I329" t="s">
        <v>397</v>
      </c>
      <c r="J329" t="s">
        <v>32</v>
      </c>
      <c r="K329" t="s">
        <v>72</v>
      </c>
      <c r="L329" t="s">
        <v>275</v>
      </c>
      <c r="M329" s="27">
        <v>23.7</v>
      </c>
      <c r="N329" s="28">
        <v>9</v>
      </c>
      <c r="O329">
        <v>16.549999999999997</v>
      </c>
      <c r="P329">
        <v>8.2222222222222214</v>
      </c>
      <c r="Q329">
        <v>1.6666666666666667</v>
      </c>
      <c r="R329">
        <v>2.8888888888888888</v>
      </c>
      <c r="S329">
        <v>0.66666666666666663</v>
      </c>
      <c r="T329">
        <v>0.33333333333333331</v>
      </c>
      <c r="U329">
        <v>0.22222222222222221</v>
      </c>
      <c r="V329">
        <v>0.44444444444444442</v>
      </c>
      <c r="W329">
        <v>6</v>
      </c>
      <c r="X329">
        <v>0.91666666666666663</v>
      </c>
      <c r="Y329">
        <v>1.3333333333333333</v>
      </c>
      <c r="Z329">
        <v>0.66666666666666663</v>
      </c>
      <c r="AA329">
        <v>-1.2047843448835505</v>
      </c>
      <c r="AB329">
        <v>0.1233132074847767</v>
      </c>
      <c r="AC329">
        <v>-1.102565692588497</v>
      </c>
      <c r="AD329">
        <v>-1.1513749591206182</v>
      </c>
      <c r="AE329">
        <v>-1.4437932918378003</v>
      </c>
      <c r="AF329">
        <v>-0.7828347780242354</v>
      </c>
      <c r="AG329">
        <v>-0.26330217943591394</v>
      </c>
      <c r="AH329">
        <v>0.32882215975178852</v>
      </c>
      <c r="AI329">
        <v>1.257124907358713</v>
      </c>
    </row>
    <row r="330" spans="1:35" x14ac:dyDescent="0.3">
      <c r="A330">
        <v>27</v>
      </c>
      <c r="B330">
        <v>318</v>
      </c>
      <c r="C330" s="26">
        <v>0</v>
      </c>
      <c r="D330" s="26">
        <v>469</v>
      </c>
      <c r="E330" s="26">
        <v>0</v>
      </c>
      <c r="F330">
        <v>-1.0222549674583727</v>
      </c>
      <c r="G330">
        <v>-0.65596465671926962</v>
      </c>
      <c r="H330">
        <v>-0.36629031073910312</v>
      </c>
      <c r="I330" t="s">
        <v>545</v>
      </c>
      <c r="J330" t="s">
        <v>546</v>
      </c>
      <c r="K330" t="s">
        <v>60</v>
      </c>
      <c r="L330" t="s">
        <v>274</v>
      </c>
      <c r="M330" s="27">
        <v>22.4</v>
      </c>
      <c r="N330" s="28">
        <v>3</v>
      </c>
      <c r="O330">
        <v>14.4</v>
      </c>
      <c r="P330">
        <v>6</v>
      </c>
      <c r="Q330">
        <v>1.3333333333333333</v>
      </c>
      <c r="R330">
        <v>1.6666666666666667</v>
      </c>
      <c r="S330">
        <v>0.66666666666666663</v>
      </c>
      <c r="T330">
        <v>0</v>
      </c>
      <c r="U330">
        <v>0</v>
      </c>
      <c r="V330">
        <v>0.41666666666666669</v>
      </c>
      <c r="W330">
        <v>4</v>
      </c>
      <c r="X330">
        <v>1</v>
      </c>
      <c r="Y330">
        <v>1.3333333333333333</v>
      </c>
      <c r="Z330">
        <v>0.33333333333333331</v>
      </c>
      <c r="AA330">
        <v>-1.5638513184166005</v>
      </c>
      <c r="AB330">
        <v>-0.19630125030456699</v>
      </c>
      <c r="AC330">
        <v>-1.5397183122821028</v>
      </c>
      <c r="AD330">
        <v>-1.1513749591206182</v>
      </c>
      <c r="AE330">
        <v>-2.1702240241422683</v>
      </c>
      <c r="AF330">
        <v>-1.1277084716364882</v>
      </c>
      <c r="AG330">
        <v>-0.33085518985187068</v>
      </c>
      <c r="AH330">
        <v>0.59339356369403573</v>
      </c>
      <c r="AI330">
        <v>1.5829580515870521</v>
      </c>
    </row>
    <row r="331" spans="1:35" x14ac:dyDescent="0.3">
      <c r="A331">
        <v>33</v>
      </c>
      <c r="B331">
        <v>390</v>
      </c>
      <c r="C331" s="26">
        <v>0</v>
      </c>
      <c r="D331" s="26">
        <v>650</v>
      </c>
      <c r="E331" s="26">
        <v>0</v>
      </c>
      <c r="F331">
        <v>-1.3838202050768125</v>
      </c>
      <c r="G331">
        <v>-0.95776384674865533</v>
      </c>
      <c r="H331">
        <v>-0.42605635832815714</v>
      </c>
      <c r="I331" t="s">
        <v>619</v>
      </c>
      <c r="J331" t="s">
        <v>241</v>
      </c>
      <c r="K331" t="s">
        <v>66</v>
      </c>
      <c r="L331" t="s">
        <v>274</v>
      </c>
      <c r="M331" s="27">
        <v>22.1</v>
      </c>
      <c r="N331" s="28">
        <v>3</v>
      </c>
      <c r="O331">
        <v>3.8666666666666671</v>
      </c>
      <c r="P331">
        <v>1.6666666666666667</v>
      </c>
      <c r="Q331">
        <v>0.33333333333333331</v>
      </c>
      <c r="R331">
        <v>1</v>
      </c>
      <c r="S331">
        <v>0.66666666666666663</v>
      </c>
      <c r="T331">
        <v>0</v>
      </c>
      <c r="U331">
        <v>0</v>
      </c>
      <c r="V331">
        <v>0.4</v>
      </c>
      <c r="W331">
        <v>1.6666666666666667</v>
      </c>
      <c r="X331">
        <v>0</v>
      </c>
      <c r="Y331">
        <v>0</v>
      </c>
      <c r="Z331">
        <v>0.66666666666666663</v>
      </c>
      <c r="AA331">
        <v>-2.2640319168060485</v>
      </c>
      <c r="AB331">
        <v>-1.1551446236725977</v>
      </c>
      <c r="AC331">
        <v>-1.7781651957513422</v>
      </c>
      <c r="AD331">
        <v>-1.1513749591206182</v>
      </c>
      <c r="AE331">
        <v>-2.1702240241422683</v>
      </c>
      <c r="AF331">
        <v>-1.1277084716364882</v>
      </c>
      <c r="AG331">
        <v>-0.19025809255892426</v>
      </c>
      <c r="AH331">
        <v>-4.0092244408324193E-2</v>
      </c>
      <c r="AI331">
        <v>1.257124907358713</v>
      </c>
    </row>
    <row r="332" spans="1:35" x14ac:dyDescent="0.3">
      <c r="A332">
        <v>23</v>
      </c>
      <c r="B332">
        <v>272</v>
      </c>
      <c r="C332" s="26">
        <v>0</v>
      </c>
      <c r="D332" s="26">
        <v>347</v>
      </c>
      <c r="E332" s="26">
        <v>0</v>
      </c>
      <c r="F332">
        <v>-0.88857423804033897</v>
      </c>
      <c r="G332">
        <v>-0.55790321169691626</v>
      </c>
      <c r="H332">
        <v>-0.33067102634342271</v>
      </c>
      <c r="I332" t="s">
        <v>494</v>
      </c>
      <c r="J332" t="s">
        <v>32</v>
      </c>
      <c r="K332" t="s">
        <v>160</v>
      </c>
      <c r="L332" t="s">
        <v>275</v>
      </c>
      <c r="M332" s="27">
        <v>24.2</v>
      </c>
      <c r="N332" s="28">
        <v>8</v>
      </c>
      <c r="O332">
        <v>10.435416666666669</v>
      </c>
      <c r="P332">
        <v>3.875</v>
      </c>
      <c r="Q332">
        <v>0.375</v>
      </c>
      <c r="R332">
        <v>2.25</v>
      </c>
      <c r="S332">
        <v>0.625</v>
      </c>
      <c r="T332">
        <v>0.5</v>
      </c>
      <c r="U332">
        <v>1</v>
      </c>
      <c r="V332">
        <v>0.4375</v>
      </c>
      <c r="W332">
        <v>4</v>
      </c>
      <c r="X332">
        <v>0</v>
      </c>
      <c r="Y332">
        <v>0</v>
      </c>
      <c r="Z332">
        <v>0.5</v>
      </c>
      <c r="AA332">
        <v>-1.9072091118575798</v>
      </c>
      <c r="AB332">
        <v>-1.1151928164489295</v>
      </c>
      <c r="AC332">
        <v>-1.3310772892465181</v>
      </c>
      <c r="AD332">
        <v>-1.1700934282541045</v>
      </c>
      <c r="AE332">
        <v>-1.0805779256855663</v>
      </c>
      <c r="AF332">
        <v>0.42422314961864949</v>
      </c>
      <c r="AG332">
        <v>-0.22115071846275589</v>
      </c>
      <c r="AH332">
        <v>-4.0092244408324193E-2</v>
      </c>
      <c r="AI332">
        <v>1.4200414794728824</v>
      </c>
    </row>
    <row r="333" spans="1:35" x14ac:dyDescent="0.3">
      <c r="A333">
        <v>24</v>
      </c>
      <c r="B333">
        <v>278</v>
      </c>
      <c r="C333" s="26">
        <v>138.19999999999999</v>
      </c>
      <c r="D333" s="26">
        <v>177</v>
      </c>
      <c r="E333" s="26">
        <v>6</v>
      </c>
      <c r="F333">
        <v>-0.90443934979240959</v>
      </c>
      <c r="G333">
        <v>-0.45091079840782683</v>
      </c>
      <c r="H333">
        <v>-0.45352855138458276</v>
      </c>
      <c r="I333" t="s">
        <v>500</v>
      </c>
      <c r="J333" t="s">
        <v>32</v>
      </c>
      <c r="K333" t="s">
        <v>76</v>
      </c>
      <c r="L333" t="s">
        <v>45</v>
      </c>
      <c r="M333" s="27">
        <v>19.5</v>
      </c>
      <c r="N333" s="28">
        <v>10</v>
      </c>
      <c r="O333">
        <v>16.705000000000002</v>
      </c>
      <c r="P333">
        <v>7.7</v>
      </c>
      <c r="Q333">
        <v>0</v>
      </c>
      <c r="R333">
        <v>3.8</v>
      </c>
      <c r="S333">
        <v>0.6</v>
      </c>
      <c r="T333">
        <v>0.7</v>
      </c>
      <c r="U333">
        <v>0.9</v>
      </c>
      <c r="V333">
        <v>0.68888888888888888</v>
      </c>
      <c r="W333">
        <v>4.5</v>
      </c>
      <c r="X333">
        <v>0.6</v>
      </c>
      <c r="Y333">
        <v>2.5</v>
      </c>
      <c r="Z333">
        <v>0.9</v>
      </c>
      <c r="AA333">
        <v>-1.2891650836638171</v>
      </c>
      <c r="AB333">
        <v>-1.4747590814619411</v>
      </c>
      <c r="AC333">
        <v>-0.77668828518053656</v>
      </c>
      <c r="AD333">
        <v>-1.1813245097341962</v>
      </c>
      <c r="AE333">
        <v>-0.64471948630288589</v>
      </c>
      <c r="AF333">
        <v>0.26902998749313572</v>
      </c>
      <c r="AG333">
        <v>1.24383655647755</v>
      </c>
      <c r="AH333">
        <v>-1.2334489896966259</v>
      </c>
      <c r="AI333">
        <v>1.0290417063988755</v>
      </c>
    </row>
    <row r="334" spans="1:35" x14ac:dyDescent="0.3">
      <c r="A334">
        <v>31</v>
      </c>
      <c r="B334">
        <v>371</v>
      </c>
      <c r="C334" s="26">
        <v>0</v>
      </c>
      <c r="D334" s="26">
        <v>329</v>
      </c>
      <c r="E334" s="26">
        <v>0</v>
      </c>
      <c r="F334">
        <v>-1.2960388281908812</v>
      </c>
      <c r="G334">
        <v>-0.80221570522994934</v>
      </c>
      <c r="H334">
        <v>-0.49382312296093189</v>
      </c>
      <c r="I334" t="s">
        <v>609</v>
      </c>
      <c r="J334" t="s">
        <v>32</v>
      </c>
      <c r="K334" t="s">
        <v>100</v>
      </c>
      <c r="L334" t="s">
        <v>45</v>
      </c>
      <c r="M334" s="27">
        <v>27.2</v>
      </c>
      <c r="N334" s="28">
        <v>10</v>
      </c>
      <c r="O334">
        <v>12.408333333333333</v>
      </c>
      <c r="P334">
        <v>6</v>
      </c>
      <c r="Q334">
        <v>0</v>
      </c>
      <c r="R334">
        <v>2.1</v>
      </c>
      <c r="S334">
        <v>0.6</v>
      </c>
      <c r="T334">
        <v>0.4</v>
      </c>
      <c r="U334">
        <v>0.4</v>
      </c>
      <c r="V334">
        <v>0.60526315789473684</v>
      </c>
      <c r="W334">
        <v>3.8</v>
      </c>
      <c r="X334">
        <v>0.53846153846153844</v>
      </c>
      <c r="Y334">
        <v>2.6</v>
      </c>
      <c r="Z334">
        <v>0.7</v>
      </c>
      <c r="AA334">
        <v>-1.5638513184166005</v>
      </c>
      <c r="AB334">
        <v>-1.4747590814619411</v>
      </c>
      <c r="AC334">
        <v>-1.3847278380270971</v>
      </c>
      <c r="AD334">
        <v>-1.1813245097341962</v>
      </c>
      <c r="AE334">
        <v>-1.2985071453769068</v>
      </c>
      <c r="AF334">
        <v>-0.50693582313443308</v>
      </c>
      <c r="AG334">
        <v>0.62778885733074441</v>
      </c>
      <c r="AH334">
        <v>-1.6621660811849943</v>
      </c>
      <c r="AI334">
        <v>1.2245415929358792</v>
      </c>
    </row>
    <row r="335" spans="1:35" x14ac:dyDescent="0.3">
      <c r="A335">
        <v>29</v>
      </c>
      <c r="B335">
        <v>341</v>
      </c>
      <c r="C335" s="26">
        <v>0</v>
      </c>
      <c r="D335" s="26">
        <v>348</v>
      </c>
      <c r="E335" s="26">
        <v>2</v>
      </c>
      <c r="F335">
        <v>-1.114873528004751</v>
      </c>
      <c r="G335">
        <v>-0.65897228134829333</v>
      </c>
      <c r="H335">
        <v>-0.4559012466564577</v>
      </c>
      <c r="I335" t="s">
        <v>573</v>
      </c>
      <c r="J335" t="s">
        <v>32</v>
      </c>
      <c r="K335" t="s">
        <v>33</v>
      </c>
      <c r="L335" t="s">
        <v>45</v>
      </c>
      <c r="M335" s="27">
        <v>37.1</v>
      </c>
      <c r="N335" s="28">
        <v>10</v>
      </c>
      <c r="O335">
        <v>10.173333333333334</v>
      </c>
      <c r="P335">
        <v>1.1000000000000001</v>
      </c>
      <c r="Q335">
        <v>0</v>
      </c>
      <c r="R335">
        <v>3.2</v>
      </c>
      <c r="S335">
        <v>0.6</v>
      </c>
      <c r="T335">
        <v>0.3</v>
      </c>
      <c r="U335">
        <v>0.6</v>
      </c>
      <c r="V335">
        <v>0.5714285714285714</v>
      </c>
      <c r="W335">
        <v>0.7</v>
      </c>
      <c r="X335">
        <v>0.75</v>
      </c>
      <c r="Y335">
        <v>0.4</v>
      </c>
      <c r="Z335">
        <v>0.1</v>
      </c>
      <c r="AA335">
        <v>-2.3555939950569762</v>
      </c>
      <c r="AB335">
        <v>-1.4747590814619411</v>
      </c>
      <c r="AC335">
        <v>-0.99129048030285194</v>
      </c>
      <c r="AD335">
        <v>-1.1813245097341962</v>
      </c>
      <c r="AE335">
        <v>-1.5164363650682473</v>
      </c>
      <c r="AF335">
        <v>-0.19654949888340564</v>
      </c>
      <c r="AG335">
        <v>6.2322911351728669E-2</v>
      </c>
      <c r="AH335">
        <v>-8.8160765525638993E-2</v>
      </c>
      <c r="AI335">
        <v>1.8110412525468891</v>
      </c>
    </row>
    <row r="336" spans="1:35" x14ac:dyDescent="0.3">
      <c r="A336">
        <v>26</v>
      </c>
      <c r="B336">
        <v>308</v>
      </c>
      <c r="C336" s="26">
        <v>131.1</v>
      </c>
      <c r="D336" s="26">
        <v>307</v>
      </c>
      <c r="E336" s="26">
        <v>1</v>
      </c>
      <c r="F336">
        <v>-0.97809501755611905</v>
      </c>
      <c r="G336">
        <v>-0.6050088242320617</v>
      </c>
      <c r="H336">
        <v>-0.37308619332405735</v>
      </c>
      <c r="I336" t="s">
        <v>519</v>
      </c>
      <c r="J336" t="s">
        <v>32</v>
      </c>
      <c r="K336" t="s">
        <v>58</v>
      </c>
      <c r="L336" t="s">
        <v>275</v>
      </c>
      <c r="M336" s="27">
        <v>31.3</v>
      </c>
      <c r="N336" s="28">
        <v>10</v>
      </c>
      <c r="O336">
        <v>18.573333333333331</v>
      </c>
      <c r="P336">
        <v>5.9</v>
      </c>
      <c r="Q336">
        <v>0.8</v>
      </c>
      <c r="R336">
        <v>3.9</v>
      </c>
      <c r="S336">
        <v>0.6</v>
      </c>
      <c r="T336">
        <v>0.3</v>
      </c>
      <c r="U336">
        <v>0</v>
      </c>
      <c r="V336">
        <v>0.49019607843137253</v>
      </c>
      <c r="W336">
        <v>5.0999999999999996</v>
      </c>
      <c r="X336">
        <v>1</v>
      </c>
      <c r="Y336">
        <v>0.1</v>
      </c>
      <c r="Z336">
        <v>0.6</v>
      </c>
      <c r="AA336">
        <v>-1.5800093322255877</v>
      </c>
      <c r="AB336">
        <v>-0.70768438276751655</v>
      </c>
      <c r="AC336">
        <v>-0.74092125266015063</v>
      </c>
      <c r="AD336">
        <v>-1.1813245097341962</v>
      </c>
      <c r="AE336">
        <v>-1.5164363650682473</v>
      </c>
      <c r="AF336">
        <v>-1.1277084716364882</v>
      </c>
      <c r="AG336">
        <v>7.9294168599896422E-2</v>
      </c>
      <c r="AH336">
        <v>7.4191911993527976E-3</v>
      </c>
      <c r="AI336">
        <v>1.3222915362043808</v>
      </c>
    </row>
    <row r="337" spans="1:35" x14ac:dyDescent="0.3">
      <c r="A337">
        <v>25</v>
      </c>
      <c r="B337">
        <v>299</v>
      </c>
      <c r="C337" s="26">
        <v>125.4</v>
      </c>
      <c r="D337" s="26">
        <v>124</v>
      </c>
      <c r="E337" s="26">
        <v>36</v>
      </c>
      <c r="F337">
        <v>-0.95598127949952427</v>
      </c>
      <c r="G337">
        <v>-0.64513034326574914</v>
      </c>
      <c r="H337">
        <v>-0.31085093623377513</v>
      </c>
      <c r="I337" t="s">
        <v>493</v>
      </c>
      <c r="J337" t="s">
        <v>32</v>
      </c>
      <c r="K337" t="s">
        <v>52</v>
      </c>
      <c r="L337" t="s">
        <v>45</v>
      </c>
      <c r="M337" s="27">
        <v>26.4</v>
      </c>
      <c r="N337" s="28">
        <v>10</v>
      </c>
      <c r="O337">
        <v>17.498333333333331</v>
      </c>
      <c r="P337">
        <v>7</v>
      </c>
      <c r="Q337">
        <v>0.3</v>
      </c>
      <c r="R337">
        <v>5.0999999999999996</v>
      </c>
      <c r="S337">
        <v>0.6</v>
      </c>
      <c r="T337">
        <v>0</v>
      </c>
      <c r="U337">
        <v>1.3</v>
      </c>
      <c r="V337">
        <v>0.47169811320754718</v>
      </c>
      <c r="W337">
        <v>5.3</v>
      </c>
      <c r="X337">
        <v>0.6071428571428571</v>
      </c>
      <c r="Y337">
        <v>2.8</v>
      </c>
      <c r="Z337">
        <v>1</v>
      </c>
      <c r="AA337">
        <v>-1.402271180326728</v>
      </c>
      <c r="AB337">
        <v>-1.1871060694515319</v>
      </c>
      <c r="AC337">
        <v>-0.3117168624155196</v>
      </c>
      <c r="AD337">
        <v>-1.1813245097341962</v>
      </c>
      <c r="AE337">
        <v>-2.1702240241422683</v>
      </c>
      <c r="AF337">
        <v>0.88980263599519083</v>
      </c>
      <c r="AG337">
        <v>-4.5595896025445913E-2</v>
      </c>
      <c r="AH337">
        <v>-1.329028946421617</v>
      </c>
      <c r="AI337">
        <v>0.93129176313037398</v>
      </c>
    </row>
    <row r="338" spans="1:35" x14ac:dyDescent="0.3">
      <c r="A338">
        <v>24</v>
      </c>
      <c r="B338">
        <v>287</v>
      </c>
      <c r="C338" s="26">
        <v>0</v>
      </c>
      <c r="D338" s="26">
        <v>370</v>
      </c>
      <c r="E338" s="26">
        <v>0</v>
      </c>
      <c r="F338">
        <v>-0.92671232957960137</v>
      </c>
      <c r="G338">
        <v>-0.58418852126221144</v>
      </c>
      <c r="H338">
        <v>-0.34252380831738993</v>
      </c>
      <c r="I338" t="s">
        <v>531</v>
      </c>
      <c r="J338" t="s">
        <v>32</v>
      </c>
      <c r="K338" t="s">
        <v>78</v>
      </c>
      <c r="L338" t="s">
        <v>275</v>
      </c>
      <c r="M338" s="27">
        <v>22.5</v>
      </c>
      <c r="N338" s="28">
        <v>10</v>
      </c>
      <c r="O338">
        <v>13.506666666666666</v>
      </c>
      <c r="P338">
        <v>5.2</v>
      </c>
      <c r="Q338">
        <v>0.3</v>
      </c>
      <c r="R338">
        <v>4.5</v>
      </c>
      <c r="S338">
        <v>0.6</v>
      </c>
      <c r="T338">
        <v>0.6</v>
      </c>
      <c r="U338">
        <v>0.3</v>
      </c>
      <c r="V338">
        <v>0.44897959183673469</v>
      </c>
      <c r="W338">
        <v>4.9000000000000004</v>
      </c>
      <c r="X338">
        <v>0.625</v>
      </c>
      <c r="Y338">
        <v>0.8</v>
      </c>
      <c r="Z338">
        <v>0.5</v>
      </c>
      <c r="AA338">
        <v>-1.6931154288884986</v>
      </c>
      <c r="AB338">
        <v>-1.1871060694515319</v>
      </c>
      <c r="AC338">
        <v>-0.52631905753783503</v>
      </c>
      <c r="AD338">
        <v>-1.1813245097341962</v>
      </c>
      <c r="AE338">
        <v>-0.86264870599422616</v>
      </c>
      <c r="AF338">
        <v>-0.6621289852599469</v>
      </c>
      <c r="AG338">
        <v>-0.19075186377557524</v>
      </c>
      <c r="AH338">
        <v>-0.3743435501909762</v>
      </c>
      <c r="AI338">
        <v>1.4200414794728824</v>
      </c>
    </row>
    <row r="339" spans="1:35" x14ac:dyDescent="0.3">
      <c r="A339">
        <v>28</v>
      </c>
      <c r="B339">
        <v>329</v>
      </c>
      <c r="C339" s="26">
        <v>0</v>
      </c>
      <c r="D339" s="26">
        <v>249</v>
      </c>
      <c r="E339" s="26">
        <v>1</v>
      </c>
      <c r="F339">
        <v>-1.0577579835123008</v>
      </c>
      <c r="G339">
        <v>-0.75503249263419858</v>
      </c>
      <c r="H339">
        <v>-0.30272549087810219</v>
      </c>
      <c r="I339" t="s">
        <v>584</v>
      </c>
      <c r="J339" t="s">
        <v>32</v>
      </c>
      <c r="K339" t="s">
        <v>74</v>
      </c>
      <c r="L339" t="s">
        <v>45</v>
      </c>
      <c r="M339" s="27">
        <v>31.6</v>
      </c>
      <c r="N339" s="28">
        <v>10</v>
      </c>
      <c r="O339">
        <v>14.36</v>
      </c>
      <c r="P339">
        <v>4.3</v>
      </c>
      <c r="Q339">
        <v>0.4</v>
      </c>
      <c r="R339">
        <v>2.6</v>
      </c>
      <c r="S339">
        <v>0.6</v>
      </c>
      <c r="T339">
        <v>0.3</v>
      </c>
      <c r="U339">
        <v>0.6</v>
      </c>
      <c r="V339">
        <v>0.4358974358974359</v>
      </c>
      <c r="W339">
        <v>3.9</v>
      </c>
      <c r="X339">
        <v>0.625</v>
      </c>
      <c r="Y339">
        <v>0.8</v>
      </c>
      <c r="Z339">
        <v>1.1000000000000001</v>
      </c>
      <c r="AA339">
        <v>-1.8385375531693837</v>
      </c>
      <c r="AB339">
        <v>-1.0912217321147288</v>
      </c>
      <c r="AC339">
        <v>-1.2058926754251675</v>
      </c>
      <c r="AD339">
        <v>-1.1813245097341962</v>
      </c>
      <c r="AE339">
        <v>-1.5164363650682473</v>
      </c>
      <c r="AF339">
        <v>-0.19654949888340564</v>
      </c>
      <c r="AG339">
        <v>-0.22452836898355369</v>
      </c>
      <c r="AH339">
        <v>-0.3743435501909762</v>
      </c>
      <c r="AI339">
        <v>0.83354181986187226</v>
      </c>
    </row>
    <row r="340" spans="1:35" x14ac:dyDescent="0.3">
      <c r="A340">
        <v>32</v>
      </c>
      <c r="B340">
        <v>373</v>
      </c>
      <c r="C340" s="26">
        <v>0</v>
      </c>
      <c r="D340" s="26">
        <v>570</v>
      </c>
      <c r="E340" s="26">
        <v>0</v>
      </c>
      <c r="F340">
        <v>-1.2991918546318373</v>
      </c>
      <c r="G340">
        <v>-0.88982701048299062</v>
      </c>
      <c r="H340">
        <v>-0.40936484414884666</v>
      </c>
      <c r="I340" t="s">
        <v>600</v>
      </c>
      <c r="J340" t="s">
        <v>32</v>
      </c>
      <c r="K340" t="s">
        <v>50</v>
      </c>
      <c r="L340" t="s">
        <v>45</v>
      </c>
      <c r="M340" s="27">
        <v>26.1</v>
      </c>
      <c r="N340" s="28">
        <v>5</v>
      </c>
      <c r="O340">
        <v>5.8833333333333329</v>
      </c>
      <c r="P340">
        <v>1.4</v>
      </c>
      <c r="Q340">
        <v>0</v>
      </c>
      <c r="R340">
        <v>1.6</v>
      </c>
      <c r="S340">
        <v>0.6</v>
      </c>
      <c r="T340">
        <v>0.2</v>
      </c>
      <c r="U340">
        <v>0.4</v>
      </c>
      <c r="V340">
        <v>0.375</v>
      </c>
      <c r="W340">
        <v>1.6</v>
      </c>
      <c r="X340">
        <v>0.5</v>
      </c>
      <c r="Y340">
        <v>0.4</v>
      </c>
      <c r="Z340">
        <v>0.6</v>
      </c>
      <c r="AA340">
        <v>-2.3071199536300142</v>
      </c>
      <c r="AB340">
        <v>-1.4747590814619411</v>
      </c>
      <c r="AC340">
        <v>-1.5635630006290269</v>
      </c>
      <c r="AD340">
        <v>-1.1813245097341962</v>
      </c>
      <c r="AE340">
        <v>-1.7343655847595874</v>
      </c>
      <c r="AF340">
        <v>-0.50693582313443308</v>
      </c>
      <c r="AG340">
        <v>-0.23639164812843552</v>
      </c>
      <c r="AH340">
        <v>-0.32627502907366152</v>
      </c>
      <c r="AI340">
        <v>1.3222915362043808</v>
      </c>
    </row>
    <row r="341" spans="1:35" x14ac:dyDescent="0.3">
      <c r="A341">
        <v>28</v>
      </c>
      <c r="B341">
        <v>326</v>
      </c>
      <c r="C341" s="26">
        <v>0</v>
      </c>
      <c r="D341" s="26">
        <v>319</v>
      </c>
      <c r="E341" s="26">
        <v>0</v>
      </c>
      <c r="F341">
        <v>-1.0451602299650138</v>
      </c>
      <c r="G341">
        <v>-0.71535327481259159</v>
      </c>
      <c r="H341">
        <v>-0.3298069551524222</v>
      </c>
      <c r="I341" t="s">
        <v>555</v>
      </c>
      <c r="J341" t="s">
        <v>556</v>
      </c>
      <c r="K341" t="s">
        <v>92</v>
      </c>
      <c r="L341" t="s">
        <v>275</v>
      </c>
      <c r="M341" s="27">
        <v>24.3</v>
      </c>
      <c r="N341" s="28">
        <v>10</v>
      </c>
      <c r="O341">
        <v>11.585000000000001</v>
      </c>
      <c r="P341">
        <v>4</v>
      </c>
      <c r="Q341">
        <v>0.5</v>
      </c>
      <c r="R341">
        <v>1.9</v>
      </c>
      <c r="S341">
        <v>0.6</v>
      </c>
      <c r="T341">
        <v>0.1</v>
      </c>
      <c r="U341">
        <v>0.7</v>
      </c>
      <c r="V341">
        <v>0.34883720930232559</v>
      </c>
      <c r="W341">
        <v>4.3</v>
      </c>
      <c r="X341">
        <v>1</v>
      </c>
      <c r="Y341">
        <v>0.5</v>
      </c>
      <c r="Z341">
        <v>0.3</v>
      </c>
      <c r="AA341">
        <v>-1.8870115945963457</v>
      </c>
      <c r="AB341">
        <v>-0.99533739477792582</v>
      </c>
      <c r="AC341">
        <v>-1.4562619030678687</v>
      </c>
      <c r="AD341">
        <v>-1.1813245097341962</v>
      </c>
      <c r="AE341">
        <v>-1.9522948044509278</v>
      </c>
      <c r="AF341">
        <v>-4.1356336757891909E-2</v>
      </c>
      <c r="AG341">
        <v>-0.73759922956811375</v>
      </c>
      <c r="AH341">
        <v>0.19746493363006073</v>
      </c>
      <c r="AI341">
        <v>1.6155413660098856</v>
      </c>
    </row>
    <row r="342" spans="1:35" x14ac:dyDescent="0.3">
      <c r="A342">
        <v>27</v>
      </c>
      <c r="B342">
        <v>319</v>
      </c>
      <c r="C342" s="26">
        <v>0</v>
      </c>
      <c r="D342" s="26">
        <v>335</v>
      </c>
      <c r="E342" s="26">
        <v>0</v>
      </c>
      <c r="F342">
        <v>-1.0235453712350755</v>
      </c>
      <c r="G342">
        <v>-0.73098163562692497</v>
      </c>
      <c r="H342">
        <v>-0.29256373560815052</v>
      </c>
      <c r="I342" t="s">
        <v>547</v>
      </c>
      <c r="J342" t="s">
        <v>32</v>
      </c>
      <c r="K342" t="s">
        <v>42</v>
      </c>
      <c r="L342" t="s">
        <v>274</v>
      </c>
      <c r="M342" s="27">
        <v>28.3</v>
      </c>
      <c r="N342" s="28">
        <v>10</v>
      </c>
      <c r="O342">
        <v>15.385000000000002</v>
      </c>
      <c r="P342">
        <v>5.0999999999999996</v>
      </c>
      <c r="Q342">
        <v>1.2</v>
      </c>
      <c r="R342">
        <v>1.6</v>
      </c>
      <c r="S342">
        <v>0.6</v>
      </c>
      <c r="T342">
        <v>0.3</v>
      </c>
      <c r="U342">
        <v>0.1</v>
      </c>
      <c r="V342">
        <v>0.33333333333333331</v>
      </c>
      <c r="W342">
        <v>5.4</v>
      </c>
      <c r="X342">
        <v>1</v>
      </c>
      <c r="Y342">
        <v>0.3</v>
      </c>
      <c r="Z342">
        <v>0.3</v>
      </c>
      <c r="AA342">
        <v>-1.7092734426974858</v>
      </c>
      <c r="AB342">
        <v>-0.32414703342030438</v>
      </c>
      <c r="AC342">
        <v>-1.5635630006290269</v>
      </c>
      <c r="AD342">
        <v>-1.1813245097341962</v>
      </c>
      <c r="AE342">
        <v>-1.5164363650682473</v>
      </c>
      <c r="AF342">
        <v>-0.97251530951097453</v>
      </c>
      <c r="AG342">
        <v>-1.0295584880066824</v>
      </c>
      <c r="AH342">
        <v>0.10244206241470677</v>
      </c>
      <c r="AI342">
        <v>1.6155413660098856</v>
      </c>
    </row>
    <row r="343" spans="1:35" x14ac:dyDescent="0.3">
      <c r="A343">
        <v>12</v>
      </c>
      <c r="B343">
        <v>138</v>
      </c>
      <c r="C343" s="26">
        <v>30.4</v>
      </c>
      <c r="D343" s="26">
        <v>25</v>
      </c>
      <c r="E343" s="26">
        <v>92</v>
      </c>
      <c r="F343">
        <v>-0.38642843003864497</v>
      </c>
      <c r="G343">
        <v>6.6384887239978624E-2</v>
      </c>
      <c r="H343">
        <v>-0.45281331727862362</v>
      </c>
      <c r="I343" t="s">
        <v>208</v>
      </c>
      <c r="J343" t="s">
        <v>209</v>
      </c>
      <c r="K343" t="s">
        <v>111</v>
      </c>
      <c r="L343" t="s">
        <v>45</v>
      </c>
      <c r="M343" s="27">
        <v>21.6</v>
      </c>
      <c r="N343" s="28">
        <v>9</v>
      </c>
      <c r="O343">
        <v>19.114814814814814</v>
      </c>
      <c r="P343">
        <v>11.111111111111111</v>
      </c>
      <c r="Q343">
        <v>0</v>
      </c>
      <c r="R343">
        <v>6.8888888888888893</v>
      </c>
      <c r="S343">
        <v>0.55555555555555558</v>
      </c>
      <c r="T343">
        <v>0.66666666666666663</v>
      </c>
      <c r="U343">
        <v>1.6666666666666667</v>
      </c>
      <c r="V343">
        <v>0.74545454545454548</v>
      </c>
      <c r="W343">
        <v>6.1111111111111107</v>
      </c>
      <c r="X343">
        <v>0.75</v>
      </c>
      <c r="Y343">
        <v>2.6666666666666665</v>
      </c>
      <c r="Z343">
        <v>0.77777777777777779</v>
      </c>
      <c r="AA343">
        <v>-0.73799727929058534</v>
      </c>
      <c r="AB343">
        <v>-1.4747590814619411</v>
      </c>
      <c r="AC343">
        <v>0.32811560822693991</v>
      </c>
      <c r="AD343">
        <v>-1.2012908768099151</v>
      </c>
      <c r="AE343">
        <v>-0.71736255953333261</v>
      </c>
      <c r="AF343">
        <v>1.4588442304554081</v>
      </c>
      <c r="AG343">
        <v>2.1539491361477223</v>
      </c>
      <c r="AH343">
        <v>-0.36054905185708869</v>
      </c>
      <c r="AI343">
        <v>1.1485138592825999</v>
      </c>
    </row>
    <row r="344" spans="1:35" x14ac:dyDescent="0.3">
      <c r="A344">
        <v>32</v>
      </c>
      <c r="B344">
        <v>381</v>
      </c>
      <c r="C344" s="26">
        <v>0</v>
      </c>
      <c r="D344" s="26">
        <v>334</v>
      </c>
      <c r="E344" s="26">
        <v>0</v>
      </c>
      <c r="F344">
        <v>-1.3355544452727557</v>
      </c>
      <c r="G344">
        <v>-0.83071526276401841</v>
      </c>
      <c r="H344">
        <v>-0.50483918250873727</v>
      </c>
      <c r="I344" t="s">
        <v>607</v>
      </c>
      <c r="J344" t="s">
        <v>32</v>
      </c>
      <c r="K344" t="s">
        <v>42</v>
      </c>
      <c r="L344" t="s">
        <v>275</v>
      </c>
      <c r="M344" s="27">
        <v>34.4</v>
      </c>
      <c r="N344" s="28">
        <v>9</v>
      </c>
      <c r="O344">
        <v>7.1944444444444446</v>
      </c>
      <c r="P344">
        <v>1.3333333333333333</v>
      </c>
      <c r="Q344">
        <v>0.44444444444444442</v>
      </c>
      <c r="R344">
        <v>0.77777777777777779</v>
      </c>
      <c r="S344">
        <v>0.55555555555555558</v>
      </c>
      <c r="T344">
        <v>0.1111111111111111</v>
      </c>
      <c r="U344">
        <v>0.1111111111111111</v>
      </c>
      <c r="V344">
        <v>0.5714285714285714</v>
      </c>
      <c r="W344">
        <v>0.77777777777777779</v>
      </c>
      <c r="X344">
        <v>0</v>
      </c>
      <c r="Y344">
        <v>0</v>
      </c>
      <c r="Z344">
        <v>0.1111111111111111</v>
      </c>
      <c r="AA344">
        <v>-2.3178919628360055</v>
      </c>
      <c r="AB344">
        <v>-1.0486064710761498</v>
      </c>
      <c r="AC344">
        <v>-1.8576474902410889</v>
      </c>
      <c r="AD344">
        <v>-1.2012908768099151</v>
      </c>
      <c r="AE344">
        <v>-1.9280804467074457</v>
      </c>
      <c r="AF344">
        <v>-0.95527162483036188</v>
      </c>
      <c r="AG344">
        <v>7.2263604293845679E-2</v>
      </c>
      <c r="AH344">
        <v>-4.0092244408324193E-2</v>
      </c>
      <c r="AI344">
        <v>1.8001801477392778</v>
      </c>
    </row>
    <row r="345" spans="1:35" x14ac:dyDescent="0.3">
      <c r="A345">
        <v>34</v>
      </c>
      <c r="B345">
        <v>400</v>
      </c>
      <c r="C345" s="26">
        <v>0</v>
      </c>
      <c r="D345" s="26">
        <v>410</v>
      </c>
      <c r="E345" s="26">
        <v>0</v>
      </c>
      <c r="F345">
        <v>-1.4266297759136854</v>
      </c>
      <c r="G345">
        <v>-0.8620843215484888</v>
      </c>
      <c r="H345">
        <v>-0.56454545436519665</v>
      </c>
      <c r="I345" t="s">
        <v>629</v>
      </c>
      <c r="J345" t="s">
        <v>32</v>
      </c>
      <c r="K345" t="s">
        <v>39</v>
      </c>
      <c r="L345" t="s">
        <v>274</v>
      </c>
      <c r="M345" s="27">
        <v>29.2</v>
      </c>
      <c r="N345" s="28">
        <v>2</v>
      </c>
      <c r="O345">
        <v>2.2333333333333334</v>
      </c>
      <c r="P345">
        <v>1.5</v>
      </c>
      <c r="Q345">
        <v>0.5</v>
      </c>
      <c r="R345">
        <v>0</v>
      </c>
      <c r="S345">
        <v>0.5</v>
      </c>
      <c r="T345">
        <v>0</v>
      </c>
      <c r="U345">
        <v>0</v>
      </c>
      <c r="V345">
        <v>1</v>
      </c>
      <c r="W345">
        <v>0.5</v>
      </c>
      <c r="X345">
        <v>0</v>
      </c>
      <c r="Y345">
        <v>0</v>
      </c>
      <c r="Z345">
        <v>0</v>
      </c>
      <c r="AA345">
        <v>-2.290961939821027</v>
      </c>
      <c r="AB345">
        <v>-0.99533739477792582</v>
      </c>
      <c r="AC345">
        <v>-2.1358355209552013</v>
      </c>
      <c r="AD345">
        <v>-1.2262488356545633</v>
      </c>
      <c r="AE345">
        <v>-2.1702240241422683</v>
      </c>
      <c r="AF345">
        <v>-1.1277084716364882</v>
      </c>
      <c r="AG345">
        <v>0.31885834164400861</v>
      </c>
      <c r="AH345">
        <v>-4.0092244408324193E-2</v>
      </c>
      <c r="AI345">
        <v>1.9087911958153909</v>
      </c>
    </row>
    <row r="346" spans="1:35" x14ac:dyDescent="0.3">
      <c r="A346">
        <v>25</v>
      </c>
      <c r="B346">
        <v>296</v>
      </c>
      <c r="C346" s="26">
        <v>0</v>
      </c>
      <c r="D346" s="26">
        <v>246</v>
      </c>
      <c r="E346" s="26">
        <v>1</v>
      </c>
      <c r="F346">
        <v>-0.94732613572759405</v>
      </c>
      <c r="G346">
        <v>-0.49014171570811332</v>
      </c>
      <c r="H346">
        <v>-0.45718442001948073</v>
      </c>
      <c r="I346" t="s">
        <v>517</v>
      </c>
      <c r="J346" t="s">
        <v>518</v>
      </c>
      <c r="K346" t="s">
        <v>54</v>
      </c>
      <c r="L346" t="s">
        <v>275</v>
      </c>
      <c r="M346" s="27">
        <v>22.8</v>
      </c>
      <c r="N346" s="28">
        <v>4</v>
      </c>
      <c r="O346">
        <v>14.362499999999999</v>
      </c>
      <c r="P346">
        <v>7</v>
      </c>
      <c r="Q346">
        <v>0.25</v>
      </c>
      <c r="R346">
        <v>2</v>
      </c>
      <c r="S346">
        <v>0.5</v>
      </c>
      <c r="T346">
        <v>0.75</v>
      </c>
      <c r="U346">
        <v>0</v>
      </c>
      <c r="V346">
        <v>0.6</v>
      </c>
      <c r="W346">
        <v>5</v>
      </c>
      <c r="X346">
        <v>1</v>
      </c>
      <c r="Y346">
        <v>0.75</v>
      </c>
      <c r="Z346">
        <v>0.5</v>
      </c>
      <c r="AA346">
        <v>-1.402271180326728</v>
      </c>
      <c r="AB346">
        <v>-1.2350482381199335</v>
      </c>
      <c r="AC346">
        <v>-1.4204948705474831</v>
      </c>
      <c r="AD346">
        <v>-1.2262488356545633</v>
      </c>
      <c r="AE346">
        <v>-0.53575487645721553</v>
      </c>
      <c r="AF346">
        <v>-1.1277084716364882</v>
      </c>
      <c r="AG346">
        <v>0.79996602924725646</v>
      </c>
      <c r="AH346">
        <v>0.31624352264925326</v>
      </c>
      <c r="AI346">
        <v>1.4200414794728824</v>
      </c>
    </row>
    <row r="347" spans="1:35" x14ac:dyDescent="0.3">
      <c r="A347">
        <v>24</v>
      </c>
      <c r="B347">
        <v>280</v>
      </c>
      <c r="C347" s="26">
        <v>0</v>
      </c>
      <c r="D347" s="26">
        <v>301</v>
      </c>
      <c r="E347" s="26">
        <v>0</v>
      </c>
      <c r="F347">
        <v>-0.90682692065656578</v>
      </c>
      <c r="G347">
        <v>-0.51036965053203287</v>
      </c>
      <c r="H347">
        <v>-0.39645727012453291</v>
      </c>
      <c r="I347" t="s">
        <v>529</v>
      </c>
      <c r="J347" t="s">
        <v>32</v>
      </c>
      <c r="K347" t="s">
        <v>58</v>
      </c>
      <c r="L347" t="s">
        <v>275</v>
      </c>
      <c r="M347" s="27">
        <v>29.4</v>
      </c>
      <c r="N347" s="28">
        <v>10</v>
      </c>
      <c r="O347">
        <v>16.49666666666667</v>
      </c>
      <c r="P347">
        <v>7</v>
      </c>
      <c r="Q347">
        <v>0.6</v>
      </c>
      <c r="R347">
        <v>3.7</v>
      </c>
      <c r="S347">
        <v>0.5</v>
      </c>
      <c r="T347">
        <v>0.6</v>
      </c>
      <c r="U347">
        <v>0.2</v>
      </c>
      <c r="V347">
        <v>0.5625</v>
      </c>
      <c r="W347">
        <v>4.8</v>
      </c>
      <c r="X347">
        <v>0.7142857142857143</v>
      </c>
      <c r="Y347">
        <v>1.4</v>
      </c>
      <c r="Z347">
        <v>0.7</v>
      </c>
      <c r="AA347">
        <v>-1.402271180326728</v>
      </c>
      <c r="AB347">
        <v>-0.89945305744112281</v>
      </c>
      <c r="AC347">
        <v>-0.81245531770092227</v>
      </c>
      <c r="AD347">
        <v>-1.2262488356545633</v>
      </c>
      <c r="AE347">
        <v>-0.86264870599422616</v>
      </c>
      <c r="AF347">
        <v>-0.81732214738546061</v>
      </c>
      <c r="AG347">
        <v>0.52991999687178581</v>
      </c>
      <c r="AH347">
        <v>-0.32738920009293682</v>
      </c>
      <c r="AI347">
        <v>1.2245415929358792</v>
      </c>
    </row>
    <row r="348" spans="1:35" x14ac:dyDescent="0.3">
      <c r="A348">
        <v>31</v>
      </c>
      <c r="B348">
        <v>366</v>
      </c>
      <c r="C348" s="26">
        <v>0</v>
      </c>
      <c r="D348" s="26">
        <v>479</v>
      </c>
      <c r="E348" s="26">
        <v>0</v>
      </c>
      <c r="F348">
        <v>-1.2672359619452844</v>
      </c>
      <c r="G348">
        <v>-0.74795130739147908</v>
      </c>
      <c r="H348">
        <v>-0.51928465455380535</v>
      </c>
      <c r="I348" t="s">
        <v>594</v>
      </c>
      <c r="J348" t="s">
        <v>32</v>
      </c>
      <c r="K348" t="s">
        <v>118</v>
      </c>
      <c r="L348" t="s">
        <v>275</v>
      </c>
      <c r="M348" s="27">
        <v>22.7</v>
      </c>
      <c r="N348" s="28">
        <v>4</v>
      </c>
      <c r="O348">
        <v>4.4666666666666668</v>
      </c>
      <c r="P348">
        <v>3.25</v>
      </c>
      <c r="Q348">
        <v>0</v>
      </c>
      <c r="R348">
        <v>2.5</v>
      </c>
      <c r="S348">
        <v>0.5</v>
      </c>
      <c r="T348">
        <v>0</v>
      </c>
      <c r="U348">
        <v>0.5</v>
      </c>
      <c r="V348">
        <v>0.54545454545454541</v>
      </c>
      <c r="W348">
        <v>2.75</v>
      </c>
      <c r="X348">
        <v>0.5</v>
      </c>
      <c r="Y348">
        <v>0.5</v>
      </c>
      <c r="Z348">
        <v>0</v>
      </c>
      <c r="AA348">
        <v>-2.0081966981637502</v>
      </c>
      <c r="AB348">
        <v>-1.4747590814619411</v>
      </c>
      <c r="AC348">
        <v>-1.2416597079455534</v>
      </c>
      <c r="AD348">
        <v>-1.2262488356545633</v>
      </c>
      <c r="AE348">
        <v>-2.1702240241422683</v>
      </c>
      <c r="AF348">
        <v>-0.35174266100891938</v>
      </c>
      <c r="AG348">
        <v>0.23029877127828779</v>
      </c>
      <c r="AH348">
        <v>-0.39782072523999584</v>
      </c>
      <c r="AI348">
        <v>1.9087911958153909</v>
      </c>
    </row>
    <row r="349" spans="1:35" x14ac:dyDescent="0.3">
      <c r="A349">
        <v>31</v>
      </c>
      <c r="B349">
        <v>363</v>
      </c>
      <c r="C349" s="26">
        <v>0</v>
      </c>
      <c r="D349" s="26">
        <v>191</v>
      </c>
      <c r="E349" s="26">
        <v>1</v>
      </c>
      <c r="F349">
        <v>-1.2232013072642736</v>
      </c>
      <c r="G349">
        <v>-0.83272068499002883</v>
      </c>
      <c r="H349">
        <v>-0.39048062227424474</v>
      </c>
      <c r="I349" t="s">
        <v>583</v>
      </c>
      <c r="J349" t="s">
        <v>32</v>
      </c>
      <c r="K349" t="s">
        <v>52</v>
      </c>
      <c r="L349" t="s">
        <v>45</v>
      </c>
      <c r="M349" s="27">
        <v>21.3</v>
      </c>
      <c r="N349" s="28">
        <v>10</v>
      </c>
      <c r="O349">
        <v>11.886666666666667</v>
      </c>
      <c r="P349">
        <v>3.7</v>
      </c>
      <c r="Q349">
        <v>0</v>
      </c>
      <c r="R349">
        <v>2.4</v>
      </c>
      <c r="S349">
        <v>0.5</v>
      </c>
      <c r="T349">
        <v>0.3</v>
      </c>
      <c r="U349">
        <v>0.3</v>
      </c>
      <c r="V349">
        <v>0.51724137931034486</v>
      </c>
      <c r="W349">
        <v>2.9</v>
      </c>
      <c r="X349">
        <v>0.63636363636363635</v>
      </c>
      <c r="Y349">
        <v>1.1000000000000001</v>
      </c>
      <c r="Z349">
        <v>1</v>
      </c>
      <c r="AA349">
        <v>-1.9354856360233075</v>
      </c>
      <c r="AB349">
        <v>-1.4747590814619411</v>
      </c>
      <c r="AC349">
        <v>-1.2774267404659394</v>
      </c>
      <c r="AD349">
        <v>-1.2262488356545633</v>
      </c>
      <c r="AE349">
        <v>-1.5164363650682473</v>
      </c>
      <c r="AF349">
        <v>-0.6621289852599469</v>
      </c>
      <c r="AG349">
        <v>0.13663122280928147</v>
      </c>
      <c r="AH349">
        <v>-0.46992350691596824</v>
      </c>
      <c r="AI349">
        <v>0.93129176313037398</v>
      </c>
    </row>
    <row r="350" spans="1:35" x14ac:dyDescent="0.3">
      <c r="A350">
        <v>33</v>
      </c>
      <c r="B350">
        <v>389</v>
      </c>
      <c r="C350" s="26">
        <v>0</v>
      </c>
      <c r="D350" s="26">
        <v>503</v>
      </c>
      <c r="E350" s="26">
        <v>0</v>
      </c>
      <c r="F350">
        <v>-1.3800082979424302</v>
      </c>
      <c r="G350">
        <v>-0.85863838412188642</v>
      </c>
      <c r="H350">
        <v>-0.52136991382054376</v>
      </c>
      <c r="I350" t="s">
        <v>618</v>
      </c>
      <c r="J350" t="s">
        <v>32</v>
      </c>
      <c r="K350" t="s">
        <v>78</v>
      </c>
      <c r="L350" t="s">
        <v>275</v>
      </c>
      <c r="M350" s="27">
        <v>23.6</v>
      </c>
      <c r="N350" s="28">
        <v>4</v>
      </c>
      <c r="O350">
        <v>7.1583333333333332</v>
      </c>
      <c r="P350">
        <v>2.25</v>
      </c>
      <c r="Q350">
        <v>0</v>
      </c>
      <c r="R350">
        <v>2.25</v>
      </c>
      <c r="S350">
        <v>0.5</v>
      </c>
      <c r="T350">
        <v>0</v>
      </c>
      <c r="U350">
        <v>0</v>
      </c>
      <c r="V350">
        <v>0.5</v>
      </c>
      <c r="W350">
        <v>1.5</v>
      </c>
      <c r="X350">
        <v>0.75</v>
      </c>
      <c r="Y350">
        <v>1</v>
      </c>
      <c r="Z350">
        <v>0</v>
      </c>
      <c r="AA350">
        <v>-2.1697768362536225</v>
      </c>
      <c r="AB350">
        <v>-1.4747590814619411</v>
      </c>
      <c r="AC350">
        <v>-1.3310772892465181</v>
      </c>
      <c r="AD350">
        <v>-1.2262488356545633</v>
      </c>
      <c r="AE350">
        <v>-2.1702240241422683</v>
      </c>
      <c r="AF350">
        <v>-1.1277084716364882</v>
      </c>
      <c r="AG350">
        <v>2.3521432684642487E-2</v>
      </c>
      <c r="AH350">
        <v>-0.1602635472016109</v>
      </c>
      <c r="AI350">
        <v>1.9087911958153909</v>
      </c>
    </row>
    <row r="351" spans="1:35" x14ac:dyDescent="0.3">
      <c r="A351">
        <v>34</v>
      </c>
      <c r="B351">
        <v>403</v>
      </c>
      <c r="C351" s="26">
        <v>134.80000000000001</v>
      </c>
      <c r="D351" s="26">
        <v>681</v>
      </c>
      <c r="E351" s="26">
        <v>0</v>
      </c>
      <c r="F351">
        <v>-1.4324813891187169</v>
      </c>
      <c r="G351">
        <v>-0.89757431585855507</v>
      </c>
      <c r="H351">
        <v>-0.53490707326016185</v>
      </c>
      <c r="I351" t="s">
        <v>632</v>
      </c>
      <c r="J351" t="s">
        <v>32</v>
      </c>
      <c r="K351" t="s">
        <v>74</v>
      </c>
      <c r="L351" t="s">
        <v>275</v>
      </c>
      <c r="M351" s="27">
        <v>27.3</v>
      </c>
      <c r="N351" s="28">
        <v>2</v>
      </c>
      <c r="O351">
        <v>5.1416666666666666</v>
      </c>
      <c r="P351">
        <v>2</v>
      </c>
      <c r="Q351">
        <v>0</v>
      </c>
      <c r="R351">
        <v>1</v>
      </c>
      <c r="S351">
        <v>0.5</v>
      </c>
      <c r="T351">
        <v>0</v>
      </c>
      <c r="U351">
        <v>0</v>
      </c>
      <c r="V351">
        <v>0.5</v>
      </c>
      <c r="W351">
        <v>2</v>
      </c>
      <c r="X351">
        <v>0</v>
      </c>
      <c r="Y351">
        <v>0</v>
      </c>
      <c r="Z351">
        <v>0</v>
      </c>
      <c r="AA351">
        <v>-2.2101718707760907</v>
      </c>
      <c r="AB351">
        <v>-1.4747590814619411</v>
      </c>
      <c r="AC351">
        <v>-1.7781651957513422</v>
      </c>
      <c r="AD351">
        <v>-1.2262488356545633</v>
      </c>
      <c r="AE351">
        <v>-2.1702240241422683</v>
      </c>
      <c r="AF351">
        <v>-1.1277084716364882</v>
      </c>
      <c r="AG351">
        <v>4.0409685288631744E-2</v>
      </c>
      <c r="AH351">
        <v>-4.0092244408324193E-2</v>
      </c>
      <c r="AI351">
        <v>1.9087911958153909</v>
      </c>
    </row>
    <row r="352" spans="1:35" x14ac:dyDescent="0.3">
      <c r="A352">
        <v>27</v>
      </c>
      <c r="B352">
        <v>324</v>
      </c>
      <c r="C352" s="26">
        <v>122.8</v>
      </c>
      <c r="D352" s="26">
        <v>290</v>
      </c>
      <c r="E352" s="26">
        <v>1</v>
      </c>
      <c r="F352">
        <v>-1.0426143572893809</v>
      </c>
      <c r="G352">
        <v>-0.69695102443214219</v>
      </c>
      <c r="H352">
        <v>-0.34566333285723871</v>
      </c>
      <c r="I352" t="s">
        <v>552</v>
      </c>
      <c r="J352" t="s">
        <v>553</v>
      </c>
      <c r="K352" t="s">
        <v>52</v>
      </c>
      <c r="L352" t="s">
        <v>274</v>
      </c>
      <c r="M352" s="27">
        <v>42.8</v>
      </c>
      <c r="N352" s="28">
        <v>8</v>
      </c>
      <c r="O352">
        <v>14.543750000000001</v>
      </c>
      <c r="P352">
        <v>5.125</v>
      </c>
      <c r="Q352">
        <v>0.5</v>
      </c>
      <c r="R352">
        <v>2.125</v>
      </c>
      <c r="S352">
        <v>0.5</v>
      </c>
      <c r="T352">
        <v>0.5</v>
      </c>
      <c r="U352">
        <v>0.125</v>
      </c>
      <c r="V352">
        <v>0.4</v>
      </c>
      <c r="W352">
        <v>5</v>
      </c>
      <c r="X352">
        <v>0.83333333333333337</v>
      </c>
      <c r="Y352">
        <v>0.75</v>
      </c>
      <c r="Z352">
        <v>0.375</v>
      </c>
      <c r="AA352">
        <v>-1.7052339392452391</v>
      </c>
      <c r="AB352">
        <v>-0.99533739477792582</v>
      </c>
      <c r="AC352">
        <v>-1.3757860798970007</v>
      </c>
      <c r="AD352">
        <v>-1.2262488356545633</v>
      </c>
      <c r="AE352">
        <v>-1.0805779256855663</v>
      </c>
      <c r="AF352">
        <v>-0.93371701897959603</v>
      </c>
      <c r="AG352">
        <v>-0.51648762742212184</v>
      </c>
      <c r="AH352">
        <v>1.860069321422499E-2</v>
      </c>
      <c r="AI352">
        <v>1.5422289085585095</v>
      </c>
    </row>
    <row r="353" spans="1:35" x14ac:dyDescent="0.3">
      <c r="A353">
        <v>24</v>
      </c>
      <c r="B353">
        <v>277</v>
      </c>
      <c r="C353" s="26">
        <v>0</v>
      </c>
      <c r="D353" s="26">
        <v>271</v>
      </c>
      <c r="E353" s="26">
        <v>2</v>
      </c>
      <c r="F353">
        <v>-0.90312686825759736</v>
      </c>
      <c r="G353">
        <v>-0.59100620852622965</v>
      </c>
      <c r="H353">
        <v>-0.31212065973136771</v>
      </c>
      <c r="I353" t="s">
        <v>474</v>
      </c>
      <c r="J353" t="s">
        <v>32</v>
      </c>
      <c r="K353" t="s">
        <v>74</v>
      </c>
      <c r="L353" t="s">
        <v>275</v>
      </c>
      <c r="M353" s="27">
        <v>32.5</v>
      </c>
      <c r="N353" s="28">
        <v>10</v>
      </c>
      <c r="O353">
        <v>15.065000000000001</v>
      </c>
      <c r="P353">
        <v>4.4000000000000004</v>
      </c>
      <c r="Q353">
        <v>0.5</v>
      </c>
      <c r="R353">
        <v>4.0999999999999996</v>
      </c>
      <c r="S353">
        <v>0.5</v>
      </c>
      <c r="T353">
        <v>0.4</v>
      </c>
      <c r="U353">
        <v>0.4</v>
      </c>
      <c r="V353">
        <v>0.36585365853658536</v>
      </c>
      <c r="W353">
        <v>4.0999999999999996</v>
      </c>
      <c r="X353">
        <v>0.9</v>
      </c>
      <c r="Y353">
        <v>1</v>
      </c>
      <c r="Z353">
        <v>0.3</v>
      </c>
      <c r="AA353">
        <v>-1.8223795393603965</v>
      </c>
      <c r="AB353">
        <v>-0.99533739477792582</v>
      </c>
      <c r="AC353">
        <v>-0.66938718761937888</v>
      </c>
      <c r="AD353">
        <v>-1.2262488356545633</v>
      </c>
      <c r="AE353">
        <v>-1.2985071453769068</v>
      </c>
      <c r="AF353">
        <v>-0.50693582313443308</v>
      </c>
      <c r="AG353">
        <v>-0.61270916494277139</v>
      </c>
      <c r="AH353">
        <v>0.19690784812042311</v>
      </c>
      <c r="AI353">
        <v>1.6155413660098856</v>
      </c>
    </row>
    <row r="354" spans="1:35" x14ac:dyDescent="0.3">
      <c r="A354">
        <v>12</v>
      </c>
      <c r="B354">
        <v>139</v>
      </c>
      <c r="C354" s="26">
        <v>144.4</v>
      </c>
      <c r="D354" s="26">
        <v>201</v>
      </c>
      <c r="E354" s="26">
        <v>9</v>
      </c>
      <c r="F354">
        <v>-0.38792076547387955</v>
      </c>
      <c r="G354">
        <v>-0.36379444711140591</v>
      </c>
      <c r="H354">
        <v>-2.4126318362473642E-2</v>
      </c>
      <c r="I354" t="s">
        <v>233</v>
      </c>
      <c r="J354" t="s">
        <v>32</v>
      </c>
      <c r="K354" t="s">
        <v>35</v>
      </c>
      <c r="L354" t="s">
        <v>275</v>
      </c>
      <c r="M354" s="27">
        <v>29.4</v>
      </c>
      <c r="N354" s="28">
        <v>10</v>
      </c>
      <c r="O354">
        <v>23.915000000000003</v>
      </c>
      <c r="P354">
        <v>7.5</v>
      </c>
      <c r="Q354">
        <v>1.4</v>
      </c>
      <c r="R354">
        <v>8.1999999999999993</v>
      </c>
      <c r="S354">
        <v>0.5</v>
      </c>
      <c r="T354">
        <v>0.8</v>
      </c>
      <c r="U354">
        <v>0.4</v>
      </c>
      <c r="V354">
        <v>0.34246575342465752</v>
      </c>
      <c r="W354">
        <v>7.3</v>
      </c>
      <c r="X354">
        <v>0.84615384615384615</v>
      </c>
      <c r="Y354">
        <v>1.3</v>
      </c>
      <c r="Z354">
        <v>1.2</v>
      </c>
      <c r="AA354">
        <v>-1.3214811112817917</v>
      </c>
      <c r="AB354">
        <v>-0.13237835874669829</v>
      </c>
      <c r="AC354">
        <v>0.79706114571644382</v>
      </c>
      <c r="AD354">
        <v>-1.2262488356545633</v>
      </c>
      <c r="AE354">
        <v>-0.42679026661154529</v>
      </c>
      <c r="AF354">
        <v>-0.50693582313443308</v>
      </c>
      <c r="AG354">
        <v>-1.2944965422788677</v>
      </c>
      <c r="AH354">
        <v>0.10132789139543134</v>
      </c>
      <c r="AI354">
        <v>0.73579187659337064</v>
      </c>
    </row>
    <row r="355" spans="1:35" x14ac:dyDescent="0.3">
      <c r="A355">
        <v>30</v>
      </c>
      <c r="B355">
        <v>359</v>
      </c>
      <c r="C355" s="26">
        <v>0</v>
      </c>
      <c r="D355" s="26">
        <v>376</v>
      </c>
      <c r="E355" s="26">
        <v>0</v>
      </c>
      <c r="F355">
        <v>-1.2065133106935721</v>
      </c>
      <c r="G355">
        <v>-0.98756201026658319</v>
      </c>
      <c r="H355">
        <v>-0.21895130042698896</v>
      </c>
      <c r="I355" t="s">
        <v>589</v>
      </c>
      <c r="J355" t="s">
        <v>32</v>
      </c>
      <c r="K355" t="s">
        <v>98</v>
      </c>
      <c r="L355" t="s">
        <v>275</v>
      </c>
      <c r="M355" s="27">
        <v>26.1</v>
      </c>
      <c r="N355" s="28">
        <v>6</v>
      </c>
      <c r="O355">
        <v>12.883333333333333</v>
      </c>
      <c r="P355">
        <v>3.5</v>
      </c>
      <c r="Q355">
        <v>0.5</v>
      </c>
      <c r="R355">
        <v>1.8333333333333333</v>
      </c>
      <c r="S355">
        <v>0.5</v>
      </c>
      <c r="T355">
        <v>0.16666666666666666</v>
      </c>
      <c r="U355">
        <v>0.33333333333333331</v>
      </c>
      <c r="V355">
        <v>0.30434782608695654</v>
      </c>
      <c r="W355">
        <v>3.8333333333333335</v>
      </c>
      <c r="X355">
        <v>0.66666666666666663</v>
      </c>
      <c r="Y355">
        <v>1</v>
      </c>
      <c r="Z355">
        <v>1.5</v>
      </c>
      <c r="AA355">
        <v>-1.9678016636412818</v>
      </c>
      <c r="AB355">
        <v>-0.99533739477792582</v>
      </c>
      <c r="AC355">
        <v>-1.4801065914147931</v>
      </c>
      <c r="AD355">
        <v>-1.2262488356545633</v>
      </c>
      <c r="AE355">
        <v>-1.8070086579900344</v>
      </c>
      <c r="AF355">
        <v>-0.61039793121810904</v>
      </c>
      <c r="AG355">
        <v>-0.88500696433210824</v>
      </c>
      <c r="AH355">
        <v>-0.3586921001582965</v>
      </c>
      <c r="AI355">
        <v>0.44254204678786557</v>
      </c>
    </row>
    <row r="356" spans="1:35" x14ac:dyDescent="0.3">
      <c r="A356">
        <v>34</v>
      </c>
      <c r="B356">
        <v>401</v>
      </c>
      <c r="C356" s="26">
        <v>0</v>
      </c>
      <c r="D356" s="26">
        <v>683</v>
      </c>
      <c r="E356" s="26">
        <v>0</v>
      </c>
      <c r="F356">
        <v>-1.4300163856169945</v>
      </c>
      <c r="G356">
        <v>-1.0230989292102375</v>
      </c>
      <c r="H356">
        <v>-0.40691745640675703</v>
      </c>
      <c r="I356" t="s">
        <v>630</v>
      </c>
      <c r="J356" t="s">
        <v>32</v>
      </c>
      <c r="K356" t="s">
        <v>76</v>
      </c>
      <c r="L356" t="s">
        <v>275</v>
      </c>
      <c r="M356" s="27">
        <v>24</v>
      </c>
      <c r="N356" s="28">
        <v>2</v>
      </c>
      <c r="O356">
        <v>9.8666666666666671</v>
      </c>
      <c r="P356">
        <v>1</v>
      </c>
      <c r="Q356">
        <v>0</v>
      </c>
      <c r="R356">
        <v>1.5</v>
      </c>
      <c r="S356">
        <v>0.5</v>
      </c>
      <c r="T356">
        <v>0</v>
      </c>
      <c r="U356">
        <v>0</v>
      </c>
      <c r="V356">
        <v>0.25</v>
      </c>
      <c r="W356">
        <v>2</v>
      </c>
      <c r="X356">
        <v>0</v>
      </c>
      <c r="Y356">
        <v>0</v>
      </c>
      <c r="Z356">
        <v>0.5</v>
      </c>
      <c r="AA356">
        <v>-2.3717520088659634</v>
      </c>
      <c r="AB356">
        <v>-1.4747590814619411</v>
      </c>
      <c r="AC356">
        <v>-1.5993300331494127</v>
      </c>
      <c r="AD356">
        <v>-1.2262488356545633</v>
      </c>
      <c r="AE356">
        <v>-2.1702240241422683</v>
      </c>
      <c r="AF356">
        <v>-1.1277084716364882</v>
      </c>
      <c r="AG356">
        <v>-0.61781714304605762</v>
      </c>
      <c r="AH356">
        <v>-4.0092244408324193E-2</v>
      </c>
      <c r="AI356">
        <v>1.4200414794728824</v>
      </c>
    </row>
    <row r="357" spans="1:35" x14ac:dyDescent="0.3">
      <c r="A357">
        <v>33</v>
      </c>
      <c r="B357">
        <v>392</v>
      </c>
      <c r="C357" s="26">
        <v>0</v>
      </c>
      <c r="D357" s="26">
        <v>577</v>
      </c>
      <c r="E357" s="26">
        <v>0</v>
      </c>
      <c r="F357">
        <v>-1.4070401994818771</v>
      </c>
      <c r="G357">
        <v>-1.0167924570889741</v>
      </c>
      <c r="H357">
        <v>-0.39024774239290294</v>
      </c>
      <c r="I357" t="s">
        <v>621</v>
      </c>
      <c r="J357" t="s">
        <v>32</v>
      </c>
      <c r="K357" t="s">
        <v>124</v>
      </c>
      <c r="L357" t="s">
        <v>275</v>
      </c>
      <c r="M357" s="27">
        <v>22.6</v>
      </c>
      <c r="N357" s="28">
        <v>6</v>
      </c>
      <c r="O357">
        <v>6.43611111111111</v>
      </c>
      <c r="P357">
        <v>1.8333333333333333</v>
      </c>
      <c r="Q357">
        <v>0.16666666666666666</v>
      </c>
      <c r="R357">
        <v>1.1666666666666667</v>
      </c>
      <c r="S357">
        <v>0.5</v>
      </c>
      <c r="T357">
        <v>0.16666666666666666</v>
      </c>
      <c r="U357">
        <v>0.16666666666666666</v>
      </c>
      <c r="V357">
        <v>0.23076923076923078</v>
      </c>
      <c r="W357">
        <v>2.1666666666666665</v>
      </c>
      <c r="X357">
        <v>0.5714285714285714</v>
      </c>
      <c r="Y357">
        <v>1.1666666666666667</v>
      </c>
      <c r="Z357">
        <v>0.5</v>
      </c>
      <c r="AA357">
        <v>-2.2371018937910696</v>
      </c>
      <c r="AB357">
        <v>-1.3149518525672692</v>
      </c>
      <c r="AC357">
        <v>-1.7185534748840323</v>
      </c>
      <c r="AD357">
        <v>-1.2262488356545633</v>
      </c>
      <c r="AE357">
        <v>-1.8070086579900344</v>
      </c>
      <c r="AF357">
        <v>-0.86905320142729869</v>
      </c>
      <c r="AG357">
        <v>-0.72189219690050932</v>
      </c>
      <c r="AH357">
        <v>-0.6763634800588727</v>
      </c>
      <c r="AI357">
        <v>1.4200414794728824</v>
      </c>
    </row>
    <row r="358" spans="1:35" x14ac:dyDescent="0.3">
      <c r="A358">
        <v>28</v>
      </c>
      <c r="B358">
        <v>327</v>
      </c>
      <c r="C358" s="26">
        <v>0</v>
      </c>
      <c r="D358" s="26">
        <v>423</v>
      </c>
      <c r="E358" s="26">
        <v>0</v>
      </c>
      <c r="F358">
        <v>-1.0538016678282069</v>
      </c>
      <c r="G358">
        <v>-0.62523086392461713</v>
      </c>
      <c r="H358">
        <v>-0.42857080390358981</v>
      </c>
      <c r="I358" t="s">
        <v>557</v>
      </c>
      <c r="J358" t="s">
        <v>32</v>
      </c>
      <c r="K358" t="s">
        <v>78</v>
      </c>
      <c r="L358" t="s">
        <v>275</v>
      </c>
      <c r="M358" s="27">
        <v>26.7</v>
      </c>
      <c r="N358" s="28">
        <v>9</v>
      </c>
      <c r="O358">
        <v>18.470370370370372</v>
      </c>
      <c r="P358">
        <v>5.5555555555555554</v>
      </c>
      <c r="Q358">
        <v>0.22222222222222221</v>
      </c>
      <c r="R358">
        <v>2.6666666666666665</v>
      </c>
      <c r="S358">
        <v>0.44444444444444442</v>
      </c>
      <c r="T358">
        <v>0.55555555555555558</v>
      </c>
      <c r="U358">
        <v>0.66666666666666663</v>
      </c>
      <c r="V358">
        <v>0.56097560975609762</v>
      </c>
      <c r="W358">
        <v>4.5555555555555554</v>
      </c>
      <c r="X358">
        <v>0.2857142857142857</v>
      </c>
      <c r="Y358">
        <v>0.77777777777777779</v>
      </c>
      <c r="Z358">
        <v>0.66666666666666663</v>
      </c>
      <c r="AA358">
        <v>-1.6356647131232107</v>
      </c>
      <c r="AB358">
        <v>-1.2616827762690455</v>
      </c>
      <c r="AC358">
        <v>-1.1820479870782437</v>
      </c>
      <c r="AD358">
        <v>-1.2512067944992118</v>
      </c>
      <c r="AE358">
        <v>-0.95950613696815512</v>
      </c>
      <c r="AF358">
        <v>-9.3087390799729816E-2</v>
      </c>
      <c r="AG358">
        <v>0.49240899211718159</v>
      </c>
      <c r="AH358">
        <v>-0.99341587605985127</v>
      </c>
      <c r="AI358">
        <v>1.257124907358713</v>
      </c>
    </row>
    <row r="359" spans="1:35" x14ac:dyDescent="0.3">
      <c r="A359">
        <v>32</v>
      </c>
      <c r="B359">
        <v>383</v>
      </c>
      <c r="C359" s="26">
        <v>0</v>
      </c>
      <c r="D359" s="26">
        <v>383</v>
      </c>
      <c r="E359" s="26">
        <v>0</v>
      </c>
      <c r="F359">
        <v>-1.3446319191558673</v>
      </c>
      <c r="G359">
        <v>-0.88522779050308897</v>
      </c>
      <c r="H359">
        <v>-0.45940412865277835</v>
      </c>
      <c r="I359" t="s">
        <v>611</v>
      </c>
      <c r="J359" t="s">
        <v>32</v>
      </c>
      <c r="K359" t="s">
        <v>84</v>
      </c>
      <c r="L359" t="s">
        <v>275</v>
      </c>
      <c r="M359" s="27">
        <v>26.4</v>
      </c>
      <c r="N359" s="28">
        <v>9</v>
      </c>
      <c r="O359">
        <v>9.1481481481481488</v>
      </c>
      <c r="P359">
        <v>3</v>
      </c>
      <c r="Q359">
        <v>0.44444444444444442</v>
      </c>
      <c r="R359">
        <v>1</v>
      </c>
      <c r="S359">
        <v>0.44444444444444442</v>
      </c>
      <c r="T359">
        <v>0</v>
      </c>
      <c r="U359">
        <v>0</v>
      </c>
      <c r="V359">
        <v>0.47368421052631576</v>
      </c>
      <c r="W359">
        <v>2.1111111111111112</v>
      </c>
      <c r="X359">
        <v>0.83333333333333337</v>
      </c>
      <c r="Y359">
        <v>0.66666666666666663</v>
      </c>
      <c r="Z359">
        <v>0.44444444444444442</v>
      </c>
      <c r="AA359">
        <v>-2.0485917326862184</v>
      </c>
      <c r="AB359">
        <v>-1.0486064710761498</v>
      </c>
      <c r="AC359">
        <v>-1.7781651957513422</v>
      </c>
      <c r="AD359">
        <v>-1.2512067944992118</v>
      </c>
      <c r="AE359">
        <v>-2.1702240241422683</v>
      </c>
      <c r="AF359">
        <v>-1.1277084716364882</v>
      </c>
      <c r="AG359">
        <v>-2.8973683947669533E-2</v>
      </c>
      <c r="AH359">
        <v>1.2079255700608412E-2</v>
      </c>
      <c r="AI359">
        <v>1.4743470035109389</v>
      </c>
    </row>
    <row r="360" spans="1:35" x14ac:dyDescent="0.3">
      <c r="A360">
        <v>31</v>
      </c>
      <c r="B360">
        <v>364</v>
      </c>
      <c r="C360" s="26">
        <v>0</v>
      </c>
      <c r="D360" s="26">
        <v>328</v>
      </c>
      <c r="E360" s="26">
        <v>0</v>
      </c>
      <c r="F360">
        <v>-1.25623046154714</v>
      </c>
      <c r="G360">
        <v>-0.86206670389282269</v>
      </c>
      <c r="H360">
        <v>-0.39416375765431733</v>
      </c>
      <c r="I360" t="s">
        <v>592</v>
      </c>
      <c r="J360" t="s">
        <v>32</v>
      </c>
      <c r="K360" t="s">
        <v>35</v>
      </c>
      <c r="L360" t="s">
        <v>275</v>
      </c>
      <c r="M360" s="27">
        <v>28.4</v>
      </c>
      <c r="N360" s="28">
        <v>9</v>
      </c>
      <c r="O360">
        <v>16.120370370370367</v>
      </c>
      <c r="P360">
        <v>3.6666666666666665</v>
      </c>
      <c r="Q360">
        <v>0.88888888888888884</v>
      </c>
      <c r="R360">
        <v>1.7777777777777777</v>
      </c>
      <c r="S360">
        <v>0.44444444444444442</v>
      </c>
      <c r="T360">
        <v>0.1111111111111111</v>
      </c>
      <c r="U360">
        <v>0.33333333333333331</v>
      </c>
      <c r="V360">
        <v>0.42307692307692307</v>
      </c>
      <c r="W360">
        <v>2.8888888888888888</v>
      </c>
      <c r="X360">
        <v>0.375</v>
      </c>
      <c r="Y360">
        <v>0.88888888888888884</v>
      </c>
      <c r="Z360">
        <v>0.66666666666666663</v>
      </c>
      <c r="AA360">
        <v>-1.9408716406263034</v>
      </c>
      <c r="AB360">
        <v>-0.62245386069035835</v>
      </c>
      <c r="AC360">
        <v>-1.4999771650372296</v>
      </c>
      <c r="AD360">
        <v>-1.2512067944992118</v>
      </c>
      <c r="AE360">
        <v>-1.9280804467074457</v>
      </c>
      <c r="AF360">
        <v>-0.61039793121810904</v>
      </c>
      <c r="AG360">
        <v>-0.22211201156413798</v>
      </c>
      <c r="AH360">
        <v>-0.94062539205132123</v>
      </c>
      <c r="AI360">
        <v>1.257124907358713</v>
      </c>
    </row>
    <row r="361" spans="1:35" x14ac:dyDescent="0.3">
      <c r="A361">
        <v>31</v>
      </c>
      <c r="B361">
        <v>370</v>
      </c>
      <c r="C361" s="26">
        <v>0</v>
      </c>
      <c r="D361" s="26">
        <v>755</v>
      </c>
      <c r="E361" s="26">
        <v>0</v>
      </c>
      <c r="F361">
        <v>-1.285823933760043</v>
      </c>
      <c r="G361">
        <v>-0.85956699949801896</v>
      </c>
      <c r="H361">
        <v>-0.42625693426202405</v>
      </c>
      <c r="I361" t="s">
        <v>598</v>
      </c>
      <c r="J361" t="s">
        <v>32</v>
      </c>
      <c r="K361" t="s">
        <v>37</v>
      </c>
      <c r="L361" t="s">
        <v>274</v>
      </c>
      <c r="M361" s="27">
        <v>20.8</v>
      </c>
      <c r="N361" s="28">
        <v>7</v>
      </c>
      <c r="O361">
        <v>8.4023809523809518</v>
      </c>
      <c r="P361">
        <v>2.2857142857142856</v>
      </c>
      <c r="Q361">
        <v>0.5714285714285714</v>
      </c>
      <c r="R361">
        <v>1.4285714285714286</v>
      </c>
      <c r="S361">
        <v>0.42857142857142855</v>
      </c>
      <c r="T361">
        <v>0.14285714285714285</v>
      </c>
      <c r="U361">
        <v>0</v>
      </c>
      <c r="V361">
        <v>0.33333333333333331</v>
      </c>
      <c r="W361">
        <v>2.5714285714285716</v>
      </c>
      <c r="X361">
        <v>0</v>
      </c>
      <c r="Y361">
        <v>0</v>
      </c>
      <c r="Z361">
        <v>0.14285714285714285</v>
      </c>
      <c r="AA361">
        <v>-2.1640061170361276</v>
      </c>
      <c r="AB361">
        <v>-0.92684858239449508</v>
      </c>
      <c r="AC361">
        <v>-1.6248779135211169</v>
      </c>
      <c r="AD361">
        <v>-1.2583376398833972</v>
      </c>
      <c r="AE361">
        <v>-1.8588965674403533</v>
      </c>
      <c r="AF361">
        <v>-1.1277084716364882</v>
      </c>
      <c r="AG361">
        <v>-0.50448387887940005</v>
      </c>
      <c r="AH361">
        <v>-4.0092244408324193E-2</v>
      </c>
      <c r="AI361">
        <v>1.7691484197175313</v>
      </c>
    </row>
    <row r="362" spans="1:35" x14ac:dyDescent="0.3">
      <c r="A362">
        <v>32</v>
      </c>
      <c r="B362">
        <v>374</v>
      </c>
      <c r="C362" s="26">
        <v>0</v>
      </c>
      <c r="D362" s="26">
        <v>409</v>
      </c>
      <c r="E362" s="26">
        <v>0</v>
      </c>
      <c r="F362">
        <v>-1.3030451794717293</v>
      </c>
      <c r="G362">
        <v>-0.81243617005155677</v>
      </c>
      <c r="H362">
        <v>-0.49060900942017249</v>
      </c>
      <c r="I362" t="s">
        <v>608</v>
      </c>
      <c r="J362" t="s">
        <v>32</v>
      </c>
      <c r="K362" t="s">
        <v>50</v>
      </c>
      <c r="L362" t="s">
        <v>275</v>
      </c>
      <c r="M362" s="27">
        <v>25</v>
      </c>
      <c r="N362" s="28">
        <v>10</v>
      </c>
      <c r="O362">
        <v>10.574999999999999</v>
      </c>
      <c r="P362">
        <v>2.5</v>
      </c>
      <c r="Q362">
        <v>0.4</v>
      </c>
      <c r="R362">
        <v>1.2</v>
      </c>
      <c r="S362">
        <v>0.4</v>
      </c>
      <c r="T362">
        <v>0.3</v>
      </c>
      <c r="U362">
        <v>0</v>
      </c>
      <c r="V362">
        <v>0.52941176470588236</v>
      </c>
      <c r="W362">
        <v>1.7</v>
      </c>
      <c r="X362">
        <v>0.6</v>
      </c>
      <c r="Y362">
        <v>0.5</v>
      </c>
      <c r="Z362">
        <v>0.2</v>
      </c>
      <c r="AA362">
        <v>-2.1293818017311543</v>
      </c>
      <c r="AB362">
        <v>-1.0912217321147288</v>
      </c>
      <c r="AC362">
        <v>-1.7066311307105704</v>
      </c>
      <c r="AD362">
        <v>-1.2711731615749304</v>
      </c>
      <c r="AE362">
        <v>-1.5164363650682473</v>
      </c>
      <c r="AF362">
        <v>-1.1277084716364882</v>
      </c>
      <c r="AG362">
        <v>9.6099416559707121E-2</v>
      </c>
      <c r="AH362">
        <v>-0.27876359346598456</v>
      </c>
      <c r="AI362">
        <v>1.7132913092783875</v>
      </c>
    </row>
    <row r="363" spans="1:35" x14ac:dyDescent="0.3">
      <c r="A363">
        <v>23</v>
      </c>
      <c r="B363">
        <v>273</v>
      </c>
      <c r="C363" s="26">
        <v>0</v>
      </c>
      <c r="D363" s="26">
        <v>265</v>
      </c>
      <c r="E363" s="26">
        <v>26</v>
      </c>
      <c r="F363">
        <v>-0.89006538804382707</v>
      </c>
      <c r="G363">
        <v>-0.54615559485292442</v>
      </c>
      <c r="H363">
        <v>-0.34390979319090265</v>
      </c>
      <c r="I363" t="s">
        <v>495</v>
      </c>
      <c r="J363" t="s">
        <v>32</v>
      </c>
      <c r="K363" t="s">
        <v>64</v>
      </c>
      <c r="L363" t="s">
        <v>275</v>
      </c>
      <c r="M363" s="27">
        <v>26.8</v>
      </c>
      <c r="N363" s="28">
        <v>10</v>
      </c>
      <c r="O363">
        <v>10.918333333333333</v>
      </c>
      <c r="P363">
        <v>4.2</v>
      </c>
      <c r="Q363">
        <v>0.4</v>
      </c>
      <c r="R363">
        <v>3.1</v>
      </c>
      <c r="S363">
        <v>0.4</v>
      </c>
      <c r="T363">
        <v>0.4</v>
      </c>
      <c r="U363">
        <v>1.2</v>
      </c>
      <c r="V363">
        <v>0.41666666666666669</v>
      </c>
      <c r="W363">
        <v>3.6</v>
      </c>
      <c r="X363">
        <v>0.66666666666666663</v>
      </c>
      <c r="Y363">
        <v>1.2</v>
      </c>
      <c r="Z363">
        <v>0.3</v>
      </c>
      <c r="AA363">
        <v>-1.8546955669783713</v>
      </c>
      <c r="AB363">
        <v>-1.0912217321147288</v>
      </c>
      <c r="AC363">
        <v>-1.027057512823238</v>
      </c>
      <c r="AD363">
        <v>-1.2711731615749304</v>
      </c>
      <c r="AE363">
        <v>-1.2985071453769068</v>
      </c>
      <c r="AF363">
        <v>0.7346094738696769</v>
      </c>
      <c r="AG363">
        <v>-0.30048400337941639</v>
      </c>
      <c r="AH363">
        <v>-0.42241207130829067</v>
      </c>
      <c r="AI363">
        <v>1.6155413660098856</v>
      </c>
    </row>
    <row r="364" spans="1:35" x14ac:dyDescent="0.3">
      <c r="A364">
        <v>22</v>
      </c>
      <c r="B364">
        <v>260</v>
      </c>
      <c r="C364" s="26">
        <v>102.1</v>
      </c>
      <c r="D364" s="26">
        <v>98</v>
      </c>
      <c r="E364" s="26">
        <v>33</v>
      </c>
      <c r="F364">
        <v>-0.83108444685996141</v>
      </c>
      <c r="G364">
        <v>-0.67693137863057684</v>
      </c>
      <c r="H364">
        <v>-0.15415306822938457</v>
      </c>
      <c r="I364" t="s">
        <v>475</v>
      </c>
      <c r="J364" t="s">
        <v>32</v>
      </c>
      <c r="K364" t="s">
        <v>124</v>
      </c>
      <c r="L364" t="s">
        <v>45</v>
      </c>
      <c r="M364" s="27">
        <v>30.3</v>
      </c>
      <c r="N364" s="28">
        <v>10</v>
      </c>
      <c r="O364">
        <v>15.206666666666667</v>
      </c>
      <c r="P364">
        <v>5.0999999999999996</v>
      </c>
      <c r="Q364">
        <v>0.7</v>
      </c>
      <c r="R364">
        <v>4.3</v>
      </c>
      <c r="S364">
        <v>0.4</v>
      </c>
      <c r="T364">
        <v>0.2</v>
      </c>
      <c r="U364">
        <v>0.7</v>
      </c>
      <c r="V364">
        <v>0.36734693877551022</v>
      </c>
      <c r="W364">
        <v>4.9000000000000004</v>
      </c>
      <c r="X364">
        <v>1</v>
      </c>
      <c r="Y364">
        <v>0.8</v>
      </c>
      <c r="Z364">
        <v>1.5</v>
      </c>
      <c r="AA364">
        <v>-1.7092734426974858</v>
      </c>
      <c r="AB364">
        <v>-0.80356872010431968</v>
      </c>
      <c r="AC364">
        <v>-0.5978531225786069</v>
      </c>
      <c r="AD364">
        <v>-1.2711731615749304</v>
      </c>
      <c r="AE364">
        <v>-1.7343655847595874</v>
      </c>
      <c r="AF364">
        <v>-4.1356336757891909E-2</v>
      </c>
      <c r="AG364">
        <v>-0.71733332644332704</v>
      </c>
      <c r="AH364">
        <v>0.33999924045309177</v>
      </c>
      <c r="AI364">
        <v>0.44254204678786557</v>
      </c>
    </row>
    <row r="365" spans="1:35" x14ac:dyDescent="0.3">
      <c r="A365">
        <v>22</v>
      </c>
      <c r="B365">
        <v>257</v>
      </c>
      <c r="C365" s="26">
        <v>0</v>
      </c>
      <c r="D365" s="26">
        <v>220</v>
      </c>
      <c r="E365" s="26">
        <v>2</v>
      </c>
      <c r="F365">
        <v>-0.80887385903651465</v>
      </c>
      <c r="G365">
        <v>-0.64472920747997708</v>
      </c>
      <c r="H365">
        <v>-0.16414465155653757</v>
      </c>
      <c r="I365" t="s">
        <v>487</v>
      </c>
      <c r="J365" t="s">
        <v>32</v>
      </c>
      <c r="K365" t="s">
        <v>84</v>
      </c>
      <c r="L365" t="s">
        <v>275</v>
      </c>
      <c r="M365" s="27">
        <v>33.200000000000003</v>
      </c>
      <c r="N365" s="28">
        <v>10</v>
      </c>
      <c r="O365">
        <v>19.000000000000004</v>
      </c>
      <c r="P365">
        <v>6.7</v>
      </c>
      <c r="Q365">
        <v>1.4</v>
      </c>
      <c r="R365">
        <v>2.2000000000000002</v>
      </c>
      <c r="S365">
        <v>0.4</v>
      </c>
      <c r="T365">
        <v>0.6</v>
      </c>
      <c r="U365">
        <v>0.4</v>
      </c>
      <c r="V365">
        <v>0.34426229508196721</v>
      </c>
      <c r="W365">
        <v>6.1</v>
      </c>
      <c r="X365">
        <v>0.7857142857142857</v>
      </c>
      <c r="Y365">
        <v>1.4</v>
      </c>
      <c r="Z365">
        <v>1</v>
      </c>
      <c r="AA365">
        <v>-1.4507452217536898</v>
      </c>
      <c r="AB365">
        <v>-0.13237835874669829</v>
      </c>
      <c r="AC365">
        <v>-1.348960805506711</v>
      </c>
      <c r="AD365">
        <v>-1.2711731615749304</v>
      </c>
      <c r="AE365">
        <v>-0.86264870599422616</v>
      </c>
      <c r="AF365">
        <v>-0.50693582313443308</v>
      </c>
      <c r="AG365">
        <v>-1.0717376171945656</v>
      </c>
      <c r="AH365">
        <v>-8.927493654491396E-2</v>
      </c>
      <c r="AI365">
        <v>0.93129176313037398</v>
      </c>
    </row>
    <row r="366" spans="1:35" x14ac:dyDescent="0.3">
      <c r="A366">
        <v>33</v>
      </c>
      <c r="B366">
        <v>391</v>
      </c>
      <c r="C366" s="26">
        <v>0</v>
      </c>
      <c r="D366" s="26">
        <v>363</v>
      </c>
      <c r="E366" s="26">
        <v>0</v>
      </c>
      <c r="F366">
        <v>-1.3943272522064205</v>
      </c>
      <c r="G366">
        <v>-0.96835116866660975</v>
      </c>
      <c r="H366">
        <v>-0.42597608353981076</v>
      </c>
      <c r="I366" t="s">
        <v>620</v>
      </c>
      <c r="J366" t="s">
        <v>32</v>
      </c>
      <c r="K366" t="s">
        <v>74</v>
      </c>
      <c r="L366" t="s">
        <v>275</v>
      </c>
      <c r="M366" s="27">
        <v>23.7</v>
      </c>
      <c r="N366" s="28">
        <v>5</v>
      </c>
      <c r="O366">
        <v>4.3</v>
      </c>
      <c r="P366">
        <v>2</v>
      </c>
      <c r="Q366">
        <v>0.4</v>
      </c>
      <c r="R366">
        <v>0.8</v>
      </c>
      <c r="S366">
        <v>0.4</v>
      </c>
      <c r="T366">
        <v>0</v>
      </c>
      <c r="U366">
        <v>0</v>
      </c>
      <c r="V366">
        <v>0.33333333333333331</v>
      </c>
      <c r="W366">
        <v>2.4</v>
      </c>
      <c r="X366">
        <v>0</v>
      </c>
      <c r="Y366">
        <v>0</v>
      </c>
      <c r="Z366">
        <v>0.4</v>
      </c>
      <c r="AA366">
        <v>-2.2101718707760907</v>
      </c>
      <c r="AB366">
        <v>-1.0912217321147288</v>
      </c>
      <c r="AC366">
        <v>-1.8496992607921141</v>
      </c>
      <c r="AD366">
        <v>-1.2711731615749304</v>
      </c>
      <c r="AE366">
        <v>-2.1702240241422683</v>
      </c>
      <c r="AF366">
        <v>-1.1277084716364882</v>
      </c>
      <c r="AG366">
        <v>-0.47266117529592816</v>
      </c>
      <c r="AH366">
        <v>-4.0092244408324193E-2</v>
      </c>
      <c r="AI366">
        <v>1.517791422741384</v>
      </c>
    </row>
    <row r="367" spans="1:35" x14ac:dyDescent="0.3">
      <c r="A367">
        <v>32</v>
      </c>
      <c r="B367">
        <v>377</v>
      </c>
      <c r="C367" s="26">
        <v>0</v>
      </c>
      <c r="D367" s="26">
        <v>331</v>
      </c>
      <c r="E367" s="26">
        <v>0</v>
      </c>
      <c r="F367">
        <v>-1.3178978715170035</v>
      </c>
      <c r="G367">
        <v>-0.98279299806109499</v>
      </c>
      <c r="H367">
        <v>-0.33510487345590856</v>
      </c>
      <c r="I367" t="s">
        <v>603</v>
      </c>
      <c r="J367" t="s">
        <v>32</v>
      </c>
      <c r="K367" t="s">
        <v>81</v>
      </c>
      <c r="L367" t="s">
        <v>275</v>
      </c>
      <c r="M367" s="27">
        <v>24.9</v>
      </c>
      <c r="N367" s="28">
        <v>5</v>
      </c>
      <c r="O367">
        <v>9.3366666666666678</v>
      </c>
      <c r="P367">
        <v>1.6</v>
      </c>
      <c r="Q367">
        <v>0</v>
      </c>
      <c r="R367">
        <v>2</v>
      </c>
      <c r="S367">
        <v>0.4</v>
      </c>
      <c r="T367">
        <v>0.2</v>
      </c>
      <c r="U367">
        <v>0.2</v>
      </c>
      <c r="V367">
        <v>9.0909090909090912E-2</v>
      </c>
      <c r="W367">
        <v>2.2000000000000002</v>
      </c>
      <c r="X367">
        <v>0.75</v>
      </c>
      <c r="Y367">
        <v>1.6</v>
      </c>
      <c r="Z367">
        <v>0.4</v>
      </c>
      <c r="AA367">
        <v>-2.2748039260120398</v>
      </c>
      <c r="AB367">
        <v>-1.4747590814619411</v>
      </c>
      <c r="AC367">
        <v>-1.4204948705474831</v>
      </c>
      <c r="AD367">
        <v>-1.2711731615749304</v>
      </c>
      <c r="AE367">
        <v>-1.7343655847595874</v>
      </c>
      <c r="AF367">
        <v>-0.81732214738546061</v>
      </c>
      <c r="AG367">
        <v>-1.1376433046722134</v>
      </c>
      <c r="AH367">
        <v>-0.23236632887758338</v>
      </c>
      <c r="AI367">
        <v>1.517791422741384</v>
      </c>
    </row>
    <row r="368" spans="1:35" x14ac:dyDescent="0.3">
      <c r="A368">
        <v>29</v>
      </c>
      <c r="B368">
        <v>347</v>
      </c>
      <c r="C368" s="26">
        <v>0</v>
      </c>
      <c r="D368" s="26">
        <v>327</v>
      </c>
      <c r="E368" s="26">
        <v>0</v>
      </c>
      <c r="F368">
        <v>-1.1501575376629065</v>
      </c>
      <c r="G368">
        <v>-0.73040163330964114</v>
      </c>
      <c r="H368">
        <v>-0.41975590435326537</v>
      </c>
      <c r="I368" t="s">
        <v>575</v>
      </c>
      <c r="J368" t="s">
        <v>32</v>
      </c>
      <c r="K368" t="s">
        <v>48</v>
      </c>
      <c r="L368" t="s">
        <v>274</v>
      </c>
      <c r="M368" s="27">
        <v>26.8</v>
      </c>
      <c r="N368" s="28">
        <v>8</v>
      </c>
      <c r="O368">
        <v>11.206249999999999</v>
      </c>
      <c r="P368">
        <v>2.25</v>
      </c>
      <c r="Q368">
        <v>0.125</v>
      </c>
      <c r="R368">
        <v>2.625</v>
      </c>
      <c r="S368">
        <v>0.375</v>
      </c>
      <c r="T368">
        <v>0.25</v>
      </c>
      <c r="U368">
        <v>0.75</v>
      </c>
      <c r="V368">
        <v>0.6</v>
      </c>
      <c r="W368">
        <v>1.25</v>
      </c>
      <c r="X368">
        <v>0.625</v>
      </c>
      <c r="Y368">
        <v>1</v>
      </c>
      <c r="Z368">
        <v>0.625</v>
      </c>
      <c r="AA368">
        <v>-2.1697768362536225</v>
      </c>
      <c r="AB368">
        <v>-1.3549036597909374</v>
      </c>
      <c r="AC368">
        <v>-1.196950917295071</v>
      </c>
      <c r="AD368">
        <v>-1.2824042430550222</v>
      </c>
      <c r="AE368">
        <v>-1.6254009749139173</v>
      </c>
      <c r="AF368">
        <v>3.6240244304865041E-2</v>
      </c>
      <c r="AG368">
        <v>0.17963401346632016</v>
      </c>
      <c r="AH368">
        <v>-0.45790637663663919</v>
      </c>
      <c r="AI368">
        <v>1.2978540503872553</v>
      </c>
    </row>
    <row r="369" spans="1:35" x14ac:dyDescent="0.3">
      <c r="A369">
        <v>32</v>
      </c>
      <c r="B369">
        <v>375</v>
      </c>
      <c r="C369" s="26">
        <v>138.6</v>
      </c>
      <c r="D369" s="26">
        <v>703</v>
      </c>
      <c r="E369" s="26">
        <v>5</v>
      </c>
      <c r="F369">
        <v>-1.3033706927686666</v>
      </c>
      <c r="G369">
        <v>-0.88730260885214629</v>
      </c>
      <c r="H369">
        <v>-0.41606808391652028</v>
      </c>
      <c r="I369" t="s">
        <v>601</v>
      </c>
      <c r="J369" t="s">
        <v>32</v>
      </c>
      <c r="K369" t="s">
        <v>90</v>
      </c>
      <c r="L369" t="s">
        <v>275</v>
      </c>
      <c r="M369" s="27">
        <v>21.4</v>
      </c>
      <c r="N369" s="28">
        <v>8</v>
      </c>
      <c r="O369">
        <v>9.0187500000000007</v>
      </c>
      <c r="P369">
        <v>3.875</v>
      </c>
      <c r="Q369">
        <v>0.25</v>
      </c>
      <c r="R369">
        <v>2.25</v>
      </c>
      <c r="S369">
        <v>0.375</v>
      </c>
      <c r="T369">
        <v>0</v>
      </c>
      <c r="U369">
        <v>0.25</v>
      </c>
      <c r="V369">
        <v>0.44444444444444442</v>
      </c>
      <c r="W369">
        <v>3.375</v>
      </c>
      <c r="X369">
        <v>0.625</v>
      </c>
      <c r="Y369">
        <v>1</v>
      </c>
      <c r="Z369">
        <v>0.625</v>
      </c>
      <c r="AA369">
        <v>-1.9072091118575798</v>
      </c>
      <c r="AB369">
        <v>-1.2350482381199335</v>
      </c>
      <c r="AC369">
        <v>-1.3310772892465181</v>
      </c>
      <c r="AD369">
        <v>-1.2824042430550222</v>
      </c>
      <c r="AE369">
        <v>-2.1702240241422683</v>
      </c>
      <c r="AF369">
        <v>-0.73972556632270381</v>
      </c>
      <c r="AG369">
        <v>-0.1599826806759064</v>
      </c>
      <c r="AH369">
        <v>-0.45790637663663919</v>
      </c>
      <c r="AI369">
        <v>1.2978540503872553</v>
      </c>
    </row>
    <row r="370" spans="1:35" x14ac:dyDescent="0.3">
      <c r="A370">
        <v>35</v>
      </c>
      <c r="B370">
        <v>410</v>
      </c>
      <c r="C370" s="26">
        <v>0</v>
      </c>
      <c r="D370" s="26">
        <v>487</v>
      </c>
      <c r="E370" s="26">
        <v>0</v>
      </c>
      <c r="F370">
        <v>-1.4716970865527643</v>
      </c>
      <c r="G370">
        <v>-0.94615523350689634</v>
      </c>
      <c r="H370">
        <v>-0.52554185304586798</v>
      </c>
      <c r="I370" t="s">
        <v>639</v>
      </c>
      <c r="J370" t="s">
        <v>32</v>
      </c>
      <c r="K370" t="s">
        <v>35</v>
      </c>
      <c r="L370" t="s">
        <v>274</v>
      </c>
      <c r="M370" s="27">
        <v>29.9</v>
      </c>
      <c r="N370" s="28">
        <v>3</v>
      </c>
      <c r="O370">
        <v>3.15</v>
      </c>
      <c r="P370">
        <v>1</v>
      </c>
      <c r="Q370">
        <v>0.33333333333333331</v>
      </c>
      <c r="R370">
        <v>0</v>
      </c>
      <c r="S370">
        <v>0.33333333333333331</v>
      </c>
      <c r="T370">
        <v>0</v>
      </c>
      <c r="U370">
        <v>0</v>
      </c>
      <c r="V370">
        <v>1</v>
      </c>
      <c r="W370">
        <v>0.33333333333333331</v>
      </c>
      <c r="X370">
        <v>0</v>
      </c>
      <c r="Y370">
        <v>0</v>
      </c>
      <c r="Z370">
        <v>0.33333333333333331</v>
      </c>
      <c r="AA370">
        <v>-2.3717520088659634</v>
      </c>
      <c r="AB370">
        <v>-1.1551446236725977</v>
      </c>
      <c r="AC370">
        <v>-2.1358355209552013</v>
      </c>
      <c r="AD370">
        <v>-1.3011227121885085</v>
      </c>
      <c r="AE370">
        <v>-2.1702240241422683</v>
      </c>
      <c r="AF370">
        <v>-1.1277084716364882</v>
      </c>
      <c r="AG370">
        <v>0.20352445272023065</v>
      </c>
      <c r="AH370">
        <v>-4.0092244408324193E-2</v>
      </c>
      <c r="AI370">
        <v>1.5829580515870521</v>
      </c>
    </row>
    <row r="371" spans="1:35" x14ac:dyDescent="0.3">
      <c r="A371">
        <v>29</v>
      </c>
      <c r="B371">
        <v>337</v>
      </c>
      <c r="C371" s="26">
        <v>0</v>
      </c>
      <c r="D371" s="26">
        <v>718</v>
      </c>
      <c r="E371" s="26">
        <v>0</v>
      </c>
      <c r="F371">
        <v>-1.1014233907576512</v>
      </c>
      <c r="G371">
        <v>-0.63542885674627114</v>
      </c>
      <c r="H371">
        <v>-0.46599453401138002</v>
      </c>
      <c r="I371" t="s">
        <v>564</v>
      </c>
      <c r="J371" t="s">
        <v>32</v>
      </c>
      <c r="K371" t="s">
        <v>64</v>
      </c>
      <c r="L371" t="s">
        <v>274</v>
      </c>
      <c r="M371" s="27">
        <v>25.3</v>
      </c>
      <c r="N371" s="28">
        <v>9</v>
      </c>
      <c r="O371">
        <v>11.948148148148148</v>
      </c>
      <c r="P371">
        <v>5.2222222222222223</v>
      </c>
      <c r="Q371">
        <v>1.2222222222222223</v>
      </c>
      <c r="R371">
        <v>1.2222222222222223</v>
      </c>
      <c r="S371">
        <v>0.33333333333333331</v>
      </c>
      <c r="T371">
        <v>0.33333333333333331</v>
      </c>
      <c r="U371">
        <v>0</v>
      </c>
      <c r="V371">
        <v>0.6071428571428571</v>
      </c>
      <c r="W371">
        <v>3.1111111111111112</v>
      </c>
      <c r="X371">
        <v>0.66666666666666663</v>
      </c>
      <c r="Y371">
        <v>0.33333333333333331</v>
      </c>
      <c r="Z371">
        <v>0.44444444444444442</v>
      </c>
      <c r="AA371">
        <v>-1.6895247591531681</v>
      </c>
      <c r="AB371">
        <v>-0.30283940290101469</v>
      </c>
      <c r="AC371">
        <v>-1.6986829012615958</v>
      </c>
      <c r="AD371">
        <v>-1.3011227121885085</v>
      </c>
      <c r="AE371">
        <v>-1.4437932918378003</v>
      </c>
      <c r="AF371">
        <v>-1.1277084716364882</v>
      </c>
      <c r="AG371">
        <v>0.51675702107617838</v>
      </c>
      <c r="AH371">
        <v>-0.14629219632498164</v>
      </c>
      <c r="AI371">
        <v>1.4743470035109389</v>
      </c>
    </row>
    <row r="372" spans="1:35" x14ac:dyDescent="0.3">
      <c r="A372">
        <v>28</v>
      </c>
      <c r="B372">
        <v>328</v>
      </c>
      <c r="C372" s="26">
        <v>0</v>
      </c>
      <c r="D372" s="26">
        <v>343</v>
      </c>
      <c r="E372" s="26">
        <v>0</v>
      </c>
      <c r="F372">
        <v>-1.0563723962972495</v>
      </c>
      <c r="G372">
        <v>-0.67244853790623316</v>
      </c>
      <c r="H372">
        <v>-0.38392385839101639</v>
      </c>
      <c r="I372" t="s">
        <v>558</v>
      </c>
      <c r="J372" t="s">
        <v>32</v>
      </c>
      <c r="K372" t="s">
        <v>100</v>
      </c>
      <c r="L372" t="s">
        <v>45</v>
      </c>
      <c r="M372" s="27">
        <v>25.5</v>
      </c>
      <c r="N372" s="28">
        <v>3</v>
      </c>
      <c r="O372">
        <v>9.3944444444444439</v>
      </c>
      <c r="P372">
        <v>3.6666666666666665</v>
      </c>
      <c r="Q372">
        <v>0.33333333333333331</v>
      </c>
      <c r="R372">
        <v>2</v>
      </c>
      <c r="S372">
        <v>0.33333333333333331</v>
      </c>
      <c r="T372">
        <v>0.33333333333333331</v>
      </c>
      <c r="U372">
        <v>0.66666666666666663</v>
      </c>
      <c r="V372">
        <v>0.5</v>
      </c>
      <c r="W372">
        <v>3.3333333333333335</v>
      </c>
      <c r="X372">
        <v>0</v>
      </c>
      <c r="Y372">
        <v>0</v>
      </c>
      <c r="Z372">
        <v>0.66666666666666663</v>
      </c>
      <c r="AA372">
        <v>-1.9408716406263034</v>
      </c>
      <c r="AB372">
        <v>-1.1551446236725977</v>
      </c>
      <c r="AC372">
        <v>-1.4204948705474831</v>
      </c>
      <c r="AD372">
        <v>-1.3011227121885085</v>
      </c>
      <c r="AE372">
        <v>-1.4437932918378003</v>
      </c>
      <c r="AF372">
        <v>-9.3087390799729816E-2</v>
      </c>
      <c r="AG372">
        <v>8.5445025565936431E-2</v>
      </c>
      <c r="AH372">
        <v>-4.0092244408324193E-2</v>
      </c>
      <c r="AI372">
        <v>1.257124907358713</v>
      </c>
    </row>
    <row r="373" spans="1:35" x14ac:dyDescent="0.3">
      <c r="A373">
        <v>36</v>
      </c>
      <c r="B373">
        <v>423</v>
      </c>
      <c r="C373" s="26">
        <v>0</v>
      </c>
      <c r="D373" s="26">
        <v>550</v>
      </c>
      <c r="E373" s="26">
        <v>0</v>
      </c>
      <c r="F373">
        <v>-1.5245032215320922</v>
      </c>
      <c r="G373">
        <v>-0.99227464192550285</v>
      </c>
      <c r="H373">
        <v>-0.53222857960658931</v>
      </c>
      <c r="I373" t="s">
        <v>652</v>
      </c>
      <c r="J373" t="s">
        <v>32</v>
      </c>
      <c r="K373" t="s">
        <v>124</v>
      </c>
      <c r="L373" t="s">
        <v>274</v>
      </c>
      <c r="M373" s="27">
        <v>22.8</v>
      </c>
      <c r="N373" s="28">
        <v>3</v>
      </c>
      <c r="O373">
        <v>3.9722222222222219</v>
      </c>
      <c r="P373">
        <v>2.3333333333333335</v>
      </c>
      <c r="Q373">
        <v>0</v>
      </c>
      <c r="R373">
        <v>0.66666666666666663</v>
      </c>
      <c r="S373">
        <v>0.33333333333333331</v>
      </c>
      <c r="T373">
        <v>0.33333333333333331</v>
      </c>
      <c r="U373">
        <v>0.33333333333333331</v>
      </c>
      <c r="V373">
        <v>0.42857142857142855</v>
      </c>
      <c r="W373">
        <v>2.3333333333333335</v>
      </c>
      <c r="X373">
        <v>0.25</v>
      </c>
      <c r="Y373">
        <v>1.3333333333333333</v>
      </c>
      <c r="Z373">
        <v>0</v>
      </c>
      <c r="AA373">
        <v>-2.1563118247461333</v>
      </c>
      <c r="AB373">
        <v>-1.4747590814619411</v>
      </c>
      <c r="AC373">
        <v>-1.8973886374859619</v>
      </c>
      <c r="AD373">
        <v>-1.3011227121885085</v>
      </c>
      <c r="AE373">
        <v>-1.4437932918378003</v>
      </c>
      <c r="AF373">
        <v>-0.61039793121810904</v>
      </c>
      <c r="AG373">
        <v>-0.16774042242027193</v>
      </c>
      <c r="AH373">
        <v>-1.7877490717861906</v>
      </c>
      <c r="AI373">
        <v>1.9087911958153909</v>
      </c>
    </row>
    <row r="374" spans="1:35" x14ac:dyDescent="0.3">
      <c r="A374">
        <v>35</v>
      </c>
      <c r="B374">
        <v>411</v>
      </c>
      <c r="C374" s="26">
        <v>0</v>
      </c>
      <c r="D374" s="26">
        <v>516</v>
      </c>
      <c r="E374" s="26">
        <v>0</v>
      </c>
      <c r="F374">
        <v>-1.4716970865527643</v>
      </c>
      <c r="G374">
        <v>-1.0286144956898016</v>
      </c>
      <c r="H374">
        <v>-0.44308259086296276</v>
      </c>
      <c r="I374" t="s">
        <v>640</v>
      </c>
      <c r="J374" t="s">
        <v>32</v>
      </c>
      <c r="K374" t="s">
        <v>54</v>
      </c>
      <c r="L374" t="s">
        <v>274</v>
      </c>
      <c r="M374" s="27">
        <v>24</v>
      </c>
      <c r="N374" s="28">
        <v>3</v>
      </c>
      <c r="O374">
        <v>4.427777777777778</v>
      </c>
      <c r="P374">
        <v>1</v>
      </c>
      <c r="Q374">
        <v>0.33333333333333331</v>
      </c>
      <c r="R374">
        <v>0</v>
      </c>
      <c r="S374">
        <v>0.33333333333333331</v>
      </c>
      <c r="T374">
        <v>0</v>
      </c>
      <c r="U374">
        <v>0</v>
      </c>
      <c r="V374">
        <v>0.33333333333333331</v>
      </c>
      <c r="W374">
        <v>1</v>
      </c>
      <c r="X374">
        <v>0</v>
      </c>
      <c r="Y374">
        <v>0</v>
      </c>
      <c r="Z374">
        <v>0.66666666666666663</v>
      </c>
      <c r="AA374">
        <v>-2.3717520088659634</v>
      </c>
      <c r="AB374">
        <v>-1.1551446236725977</v>
      </c>
      <c r="AC374">
        <v>-2.1358355209552013</v>
      </c>
      <c r="AD374">
        <v>-1.3011227121885085</v>
      </c>
      <c r="AE374">
        <v>-2.1702240241422683</v>
      </c>
      <c r="AF374">
        <v>-1.1277084716364882</v>
      </c>
      <c r="AG374">
        <v>-0.21277576269757656</v>
      </c>
      <c r="AH374">
        <v>-4.0092244408324193E-2</v>
      </c>
      <c r="AI374">
        <v>1.257124907358713</v>
      </c>
    </row>
    <row r="375" spans="1:35" x14ac:dyDescent="0.3">
      <c r="A375">
        <v>35</v>
      </c>
      <c r="B375">
        <v>413</v>
      </c>
      <c r="C375" s="26">
        <v>0</v>
      </c>
      <c r="D375" s="26">
        <v>466</v>
      </c>
      <c r="E375" s="26">
        <v>0</v>
      </c>
      <c r="F375">
        <v>-1.4723114906871557</v>
      </c>
      <c r="G375">
        <v>-1.018518435974241</v>
      </c>
      <c r="H375">
        <v>-0.45379305471291476</v>
      </c>
      <c r="I375" t="s">
        <v>642</v>
      </c>
      <c r="J375" t="s">
        <v>32</v>
      </c>
      <c r="K375" t="s">
        <v>64</v>
      </c>
      <c r="L375" t="s">
        <v>275</v>
      </c>
      <c r="M375" s="27">
        <v>26.7</v>
      </c>
      <c r="N375" s="28">
        <v>3</v>
      </c>
      <c r="O375">
        <v>5.6166666666666671</v>
      </c>
      <c r="P375">
        <v>0</v>
      </c>
      <c r="Q375">
        <v>0</v>
      </c>
      <c r="R375">
        <v>1.3333333333333333</v>
      </c>
      <c r="S375">
        <v>0.33333333333333331</v>
      </c>
      <c r="T375">
        <v>0</v>
      </c>
      <c r="U375">
        <v>0</v>
      </c>
      <c r="V375">
        <v>0</v>
      </c>
      <c r="W375">
        <v>0.66666666666666663</v>
      </c>
      <c r="X375">
        <v>0</v>
      </c>
      <c r="Y375">
        <v>0</v>
      </c>
      <c r="Z375">
        <v>0.33333333333333331</v>
      </c>
      <c r="AA375">
        <v>-2.5333321469558361</v>
      </c>
      <c r="AB375">
        <v>-1.4747590814619411</v>
      </c>
      <c r="AC375">
        <v>-1.6589417540167226</v>
      </c>
      <c r="AD375">
        <v>-1.3011227121885085</v>
      </c>
      <c r="AE375">
        <v>-2.1702240241422683</v>
      </c>
      <c r="AF375">
        <v>-1.1277084716364882</v>
      </c>
      <c r="AG375">
        <v>-0.44344354054513246</v>
      </c>
      <c r="AH375">
        <v>-4.0092244408324193E-2</v>
      </c>
      <c r="AI375">
        <v>1.5829580515870521</v>
      </c>
    </row>
    <row r="376" spans="1:35" x14ac:dyDescent="0.3">
      <c r="A376">
        <v>35</v>
      </c>
      <c r="B376">
        <v>417</v>
      </c>
      <c r="C376" s="26">
        <v>0</v>
      </c>
      <c r="D376" s="26">
        <v>480</v>
      </c>
      <c r="E376" s="26">
        <v>0</v>
      </c>
      <c r="F376">
        <v>-1.5063753311827612</v>
      </c>
      <c r="G376">
        <v>-0.99875695464662229</v>
      </c>
      <c r="H376">
        <v>-0.50761837653613895</v>
      </c>
      <c r="I376" t="s">
        <v>646</v>
      </c>
      <c r="J376" t="s">
        <v>32</v>
      </c>
      <c r="K376" t="s">
        <v>90</v>
      </c>
      <c r="L376" t="s">
        <v>275</v>
      </c>
      <c r="M376" s="27">
        <v>20.6</v>
      </c>
      <c r="N376" s="28">
        <v>3</v>
      </c>
      <c r="O376">
        <v>3.0722222222222224</v>
      </c>
      <c r="P376">
        <v>0</v>
      </c>
      <c r="Q376">
        <v>0</v>
      </c>
      <c r="R376">
        <v>0.66666666666666663</v>
      </c>
      <c r="S376">
        <v>0.33333333333333331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0.33333333333333331</v>
      </c>
      <c r="AA376">
        <v>-2.5333321469558361</v>
      </c>
      <c r="AB376">
        <v>-1.4747590814619411</v>
      </c>
      <c r="AC376">
        <v>-1.8973886374859619</v>
      </c>
      <c r="AD376">
        <v>-1.3011227121885085</v>
      </c>
      <c r="AE376">
        <v>-2.1702240241422683</v>
      </c>
      <c r="AF376">
        <v>-1.1277084716364882</v>
      </c>
      <c r="AG376">
        <v>-2.7143325127325285E-2</v>
      </c>
      <c r="AH376">
        <v>-4.0092244408324193E-2</v>
      </c>
      <c r="AI376">
        <v>1.5829580515870521</v>
      </c>
    </row>
    <row r="377" spans="1:35" x14ac:dyDescent="0.3">
      <c r="A377">
        <v>23</v>
      </c>
      <c r="B377">
        <v>266</v>
      </c>
      <c r="C377" s="26">
        <v>0</v>
      </c>
      <c r="D377" s="26">
        <v>420</v>
      </c>
      <c r="E377" s="26">
        <v>2</v>
      </c>
      <c r="F377">
        <v>-0.85513611458905037</v>
      </c>
      <c r="G377">
        <v>-0.45344327023126191</v>
      </c>
      <c r="H377">
        <v>-0.40169284435778846</v>
      </c>
      <c r="I377" t="s">
        <v>505</v>
      </c>
      <c r="J377" t="s">
        <v>32</v>
      </c>
      <c r="K377" t="s">
        <v>56</v>
      </c>
      <c r="L377" t="s">
        <v>275</v>
      </c>
      <c r="M377" s="27">
        <v>24.1</v>
      </c>
      <c r="N377" s="28">
        <v>10</v>
      </c>
      <c r="O377">
        <v>16.078333333333333</v>
      </c>
      <c r="P377">
        <v>9.1</v>
      </c>
      <c r="Q377">
        <v>1</v>
      </c>
      <c r="R377">
        <v>4</v>
      </c>
      <c r="S377">
        <v>0.3</v>
      </c>
      <c r="T377">
        <v>0.3</v>
      </c>
      <c r="U377">
        <v>0.9</v>
      </c>
      <c r="V377">
        <v>0.60377358490566035</v>
      </c>
      <c r="W377">
        <v>5.3</v>
      </c>
      <c r="X377">
        <v>0.62962962962962965</v>
      </c>
      <c r="Y377">
        <v>2.7</v>
      </c>
      <c r="Z377">
        <v>0.9</v>
      </c>
      <c r="AA377">
        <v>-1.0629528903379957</v>
      </c>
      <c r="AB377">
        <v>-0.51591570809391052</v>
      </c>
      <c r="AC377">
        <v>-0.70515422013976459</v>
      </c>
      <c r="AD377">
        <v>-1.3160974874952978</v>
      </c>
      <c r="AE377">
        <v>-1.5164363650682473</v>
      </c>
      <c r="AF377">
        <v>0.26902998749313572</v>
      </c>
      <c r="AG377">
        <v>0.87592166364311963</v>
      </c>
      <c r="AH377">
        <v>-1.1384261184812725</v>
      </c>
      <c r="AI377">
        <v>1.0290417063988755</v>
      </c>
    </row>
    <row r="378" spans="1:35" x14ac:dyDescent="0.3">
      <c r="A378">
        <v>30</v>
      </c>
      <c r="B378">
        <v>360</v>
      </c>
      <c r="C378" s="26">
        <v>0</v>
      </c>
      <c r="D378" s="26">
        <v>315</v>
      </c>
      <c r="E378" s="26">
        <v>0</v>
      </c>
      <c r="F378">
        <v>-1.2088875352967026</v>
      </c>
      <c r="G378">
        <v>-0.73710728963015903</v>
      </c>
      <c r="H378">
        <v>-0.47178024566654353</v>
      </c>
      <c r="I378" t="s">
        <v>569</v>
      </c>
      <c r="J378" t="s">
        <v>32</v>
      </c>
      <c r="K378" t="s">
        <v>56</v>
      </c>
      <c r="L378" t="s">
        <v>45</v>
      </c>
      <c r="M378" s="27">
        <v>22.7</v>
      </c>
      <c r="N378" s="28">
        <v>10</v>
      </c>
      <c r="O378">
        <v>11.930000000000001</v>
      </c>
      <c r="P378">
        <v>3.9</v>
      </c>
      <c r="Q378">
        <v>0.4</v>
      </c>
      <c r="R378">
        <v>1.8</v>
      </c>
      <c r="S378">
        <v>0.3</v>
      </c>
      <c r="T378">
        <v>0.3</v>
      </c>
      <c r="U378">
        <v>0.6</v>
      </c>
      <c r="V378">
        <v>0.59090909090909094</v>
      </c>
      <c r="W378">
        <v>2.2000000000000002</v>
      </c>
      <c r="X378">
        <v>0.5625</v>
      </c>
      <c r="Y378">
        <v>1.6</v>
      </c>
      <c r="Z378">
        <v>0.4</v>
      </c>
      <c r="AA378">
        <v>-1.9031696084053329</v>
      </c>
      <c r="AB378">
        <v>-1.0912217321147288</v>
      </c>
      <c r="AC378">
        <v>-1.492028935588255</v>
      </c>
      <c r="AD378">
        <v>-1.3160974874952978</v>
      </c>
      <c r="AE378">
        <v>-1.5164363650682473</v>
      </c>
      <c r="AF378">
        <v>-0.19654949888340564</v>
      </c>
      <c r="AG378">
        <v>0.31045571766410296</v>
      </c>
      <c r="AH378">
        <v>-0.94670911952165093</v>
      </c>
      <c r="AI378">
        <v>1.517791422741384</v>
      </c>
    </row>
    <row r="379" spans="1:35" x14ac:dyDescent="0.3">
      <c r="A379">
        <v>27</v>
      </c>
      <c r="B379">
        <v>317</v>
      </c>
      <c r="C379" s="26">
        <v>0</v>
      </c>
      <c r="D379" s="26">
        <v>546</v>
      </c>
      <c r="E379" s="26">
        <v>0</v>
      </c>
      <c r="F379">
        <v>-1.0165328172106116</v>
      </c>
      <c r="G379">
        <v>-0.64844014570910469</v>
      </c>
      <c r="H379">
        <v>-0.36809267150150693</v>
      </c>
      <c r="I379" t="s">
        <v>542</v>
      </c>
      <c r="J379" t="s">
        <v>32</v>
      </c>
      <c r="K379" t="s">
        <v>33</v>
      </c>
      <c r="L379" t="s">
        <v>274</v>
      </c>
      <c r="M379" s="27">
        <v>22.3</v>
      </c>
      <c r="N379" s="28">
        <v>7</v>
      </c>
      <c r="O379">
        <v>10.971428571428573</v>
      </c>
      <c r="P379">
        <v>5.8571428571428568</v>
      </c>
      <c r="Q379">
        <v>1.5714285714285714</v>
      </c>
      <c r="R379">
        <v>0.7142857142857143</v>
      </c>
      <c r="S379">
        <v>0.2857142857142857</v>
      </c>
      <c r="T379">
        <v>0.2857142857142857</v>
      </c>
      <c r="U379">
        <v>0.14285714285714285</v>
      </c>
      <c r="V379">
        <v>0.46666666666666667</v>
      </c>
      <c r="W379">
        <v>4.2857142857142856</v>
      </c>
      <c r="X379">
        <v>1</v>
      </c>
      <c r="Y379">
        <v>0.2857142857142857</v>
      </c>
      <c r="Z379">
        <v>0.5714285714285714</v>
      </c>
      <c r="AA379">
        <v>-1.5869341952865823</v>
      </c>
      <c r="AB379">
        <v>3.1994790973535588E-2</v>
      </c>
      <c r="AC379">
        <v>-1.8803567172381592</v>
      </c>
      <c r="AD379">
        <v>-1.3225152483410645</v>
      </c>
      <c r="AE379">
        <v>-1.5475691107384386</v>
      </c>
      <c r="AF379">
        <v>-0.90600395431432557</v>
      </c>
      <c r="AG379">
        <v>-7.0451682331614265E-2</v>
      </c>
      <c r="AH379">
        <v>9.5654714470752911E-2</v>
      </c>
      <c r="AI379">
        <v>1.3502200914239526</v>
      </c>
    </row>
    <row r="380" spans="1:35" x14ac:dyDescent="0.3">
      <c r="A380">
        <v>34</v>
      </c>
      <c r="B380">
        <v>406</v>
      </c>
      <c r="C380" s="26">
        <v>0</v>
      </c>
      <c r="D380" s="26">
        <v>296</v>
      </c>
      <c r="E380" s="26">
        <v>0</v>
      </c>
      <c r="F380">
        <v>-1.4594647080821015</v>
      </c>
      <c r="G380">
        <v>-0.97240997119987582</v>
      </c>
      <c r="H380">
        <v>-0.48705473688222567</v>
      </c>
      <c r="I380" t="s">
        <v>635</v>
      </c>
      <c r="J380" t="s">
        <v>32</v>
      </c>
      <c r="K380" t="s">
        <v>92</v>
      </c>
      <c r="L380" t="s">
        <v>274</v>
      </c>
      <c r="M380" s="27">
        <v>26.1</v>
      </c>
      <c r="N380" s="28">
        <v>7</v>
      </c>
      <c r="O380">
        <v>3.3619047619047615</v>
      </c>
      <c r="P380">
        <v>1.4285714285714286</v>
      </c>
      <c r="Q380">
        <v>0</v>
      </c>
      <c r="R380">
        <v>1.1428571428571428</v>
      </c>
      <c r="S380">
        <v>0.2857142857142857</v>
      </c>
      <c r="T380">
        <v>0</v>
      </c>
      <c r="U380">
        <v>0.14285714285714285</v>
      </c>
      <c r="V380">
        <v>0.27272727272727271</v>
      </c>
      <c r="W380">
        <v>1.5714285714285714</v>
      </c>
      <c r="X380">
        <v>0.66666666666666663</v>
      </c>
      <c r="Y380">
        <v>0.8571428571428571</v>
      </c>
      <c r="Z380">
        <v>0</v>
      </c>
      <c r="AA380">
        <v>-2.3025033782560178</v>
      </c>
      <c r="AB380">
        <v>-1.4747590814619411</v>
      </c>
      <c r="AC380">
        <v>-1.7270694350079341</v>
      </c>
      <c r="AD380">
        <v>-1.3225152483410645</v>
      </c>
      <c r="AE380">
        <v>-2.1702240241422683</v>
      </c>
      <c r="AF380">
        <v>-0.90600395431432557</v>
      </c>
      <c r="AG380">
        <v>-0.44422798003956576</v>
      </c>
      <c r="AH380">
        <v>-0.31317783505115759</v>
      </c>
      <c r="AI380">
        <v>1.9087911958153909</v>
      </c>
    </row>
    <row r="381" spans="1:35" x14ac:dyDescent="0.3">
      <c r="A381">
        <v>30</v>
      </c>
      <c r="B381">
        <v>356</v>
      </c>
      <c r="C381" s="26">
        <v>0</v>
      </c>
      <c r="D381" s="26">
        <v>222</v>
      </c>
      <c r="E381" s="26">
        <v>1</v>
      </c>
      <c r="F381">
        <v>-1.1785066731859799</v>
      </c>
      <c r="G381">
        <v>-0.80262853163082204</v>
      </c>
      <c r="H381">
        <v>-0.37587814155515786</v>
      </c>
      <c r="I381" t="s">
        <v>585</v>
      </c>
      <c r="J381" t="s">
        <v>32</v>
      </c>
      <c r="K381" t="s">
        <v>124</v>
      </c>
      <c r="L381" t="s">
        <v>275</v>
      </c>
      <c r="M381" s="27">
        <v>21.6</v>
      </c>
      <c r="N381" s="28">
        <v>4</v>
      </c>
      <c r="O381">
        <v>6.8541666666666661</v>
      </c>
      <c r="P381">
        <v>3.5</v>
      </c>
      <c r="Q381">
        <v>0</v>
      </c>
      <c r="R381">
        <v>1.25</v>
      </c>
      <c r="S381">
        <v>0.25</v>
      </c>
      <c r="T381">
        <v>0.25</v>
      </c>
      <c r="U381">
        <v>0.5</v>
      </c>
      <c r="V381">
        <v>0.4</v>
      </c>
      <c r="W381">
        <v>3.75</v>
      </c>
      <c r="X381">
        <v>1</v>
      </c>
      <c r="Y381">
        <v>0.5</v>
      </c>
      <c r="Z381">
        <v>0.5</v>
      </c>
      <c r="AA381">
        <v>-1.9678016636412818</v>
      </c>
      <c r="AB381">
        <v>-1.4747590814619411</v>
      </c>
      <c r="AC381">
        <v>-1.6887476144503775</v>
      </c>
      <c r="AD381">
        <v>-1.3385596504554811</v>
      </c>
      <c r="AE381">
        <v>-1.6254009749139173</v>
      </c>
      <c r="AF381">
        <v>-0.35174266100891938</v>
      </c>
      <c r="AG381">
        <v>-0.39415155184842277</v>
      </c>
      <c r="AH381">
        <v>0.19746493363006073</v>
      </c>
      <c r="AI381">
        <v>1.4200414794728824</v>
      </c>
    </row>
    <row r="382" spans="1:35" x14ac:dyDescent="0.3">
      <c r="A382">
        <v>34</v>
      </c>
      <c r="B382">
        <v>398</v>
      </c>
      <c r="C382" s="26">
        <v>0</v>
      </c>
      <c r="D382" s="26">
        <v>619</v>
      </c>
      <c r="E382" s="26">
        <v>0</v>
      </c>
      <c r="F382">
        <v>-1.4218001213612232</v>
      </c>
      <c r="G382">
        <v>-0.97220989712764527</v>
      </c>
      <c r="H382">
        <v>-0.44959022423357797</v>
      </c>
      <c r="I382" t="s">
        <v>627</v>
      </c>
      <c r="J382" t="s">
        <v>32</v>
      </c>
      <c r="K382" t="s">
        <v>111</v>
      </c>
      <c r="L382" t="s">
        <v>275</v>
      </c>
      <c r="M382" s="27">
        <v>20.9</v>
      </c>
      <c r="N382" s="28">
        <v>4</v>
      </c>
      <c r="O382">
        <v>3.5625</v>
      </c>
      <c r="P382">
        <v>1.5</v>
      </c>
      <c r="Q382">
        <v>0</v>
      </c>
      <c r="R382">
        <v>0</v>
      </c>
      <c r="S382">
        <v>0.25</v>
      </c>
      <c r="T382">
        <v>0</v>
      </c>
      <c r="U382">
        <v>0.25</v>
      </c>
      <c r="V382">
        <v>0.2857142857142857</v>
      </c>
      <c r="W382">
        <v>1.75</v>
      </c>
      <c r="X382">
        <v>1</v>
      </c>
      <c r="Y382">
        <v>0.5</v>
      </c>
      <c r="Z382">
        <v>0.25</v>
      </c>
      <c r="AA382">
        <v>-2.290961939821027</v>
      </c>
      <c r="AB382">
        <v>-1.4747590814619411</v>
      </c>
      <c r="AC382">
        <v>-2.1358355209552013</v>
      </c>
      <c r="AD382">
        <v>-1.3385596504554811</v>
      </c>
      <c r="AE382">
        <v>-2.1702240241422683</v>
      </c>
      <c r="AF382">
        <v>-0.73972556632270381</v>
      </c>
      <c r="AG382">
        <v>-0.46170456226437989</v>
      </c>
      <c r="AH382">
        <v>0.19746493363006073</v>
      </c>
      <c r="AI382">
        <v>1.6644163376441365</v>
      </c>
    </row>
    <row r="383" spans="1:35" x14ac:dyDescent="0.3">
      <c r="A383">
        <v>35</v>
      </c>
      <c r="B383">
        <v>416</v>
      </c>
      <c r="C383" s="26">
        <v>0</v>
      </c>
      <c r="D383" s="26">
        <v>264</v>
      </c>
      <c r="E383" s="26">
        <v>1</v>
      </c>
      <c r="F383">
        <v>-1.4942115273563525</v>
      </c>
      <c r="G383">
        <v>-1.0507791817323531</v>
      </c>
      <c r="H383">
        <v>-0.44343234562399947</v>
      </c>
      <c r="I383" t="s">
        <v>645</v>
      </c>
      <c r="J383" t="s">
        <v>32</v>
      </c>
      <c r="K383" t="s">
        <v>118</v>
      </c>
      <c r="L383" t="s">
        <v>274</v>
      </c>
      <c r="M383" s="27">
        <v>20.9</v>
      </c>
      <c r="N383" s="28">
        <v>8</v>
      </c>
      <c r="O383">
        <v>4.9479166666666661</v>
      </c>
      <c r="P383">
        <v>1.125</v>
      </c>
      <c r="Q383">
        <v>0</v>
      </c>
      <c r="R383">
        <v>1.125</v>
      </c>
      <c r="S383">
        <v>0.25</v>
      </c>
      <c r="T383">
        <v>0</v>
      </c>
      <c r="U383">
        <v>0.125</v>
      </c>
      <c r="V383">
        <v>0.26666666666666666</v>
      </c>
      <c r="W383">
        <v>1.875</v>
      </c>
      <c r="X383">
        <v>0.33333333333333331</v>
      </c>
      <c r="Y383">
        <v>0.375</v>
      </c>
      <c r="Z383">
        <v>0.375</v>
      </c>
      <c r="AA383">
        <v>-2.3515544916047291</v>
      </c>
      <c r="AB383">
        <v>-1.4747590814619411</v>
      </c>
      <c r="AC383">
        <v>-1.7334564051008599</v>
      </c>
      <c r="AD383">
        <v>-1.3385596504554811</v>
      </c>
      <c r="AE383">
        <v>-2.1702240241422683</v>
      </c>
      <c r="AF383">
        <v>-0.93371701897959603</v>
      </c>
      <c r="AG383">
        <v>-0.53976085265521867</v>
      </c>
      <c r="AH383">
        <v>-0.45721001974959208</v>
      </c>
      <c r="AI383">
        <v>1.5422289085585095</v>
      </c>
    </row>
    <row r="384" spans="1:35" x14ac:dyDescent="0.3">
      <c r="A384">
        <v>37</v>
      </c>
      <c r="B384">
        <v>441</v>
      </c>
      <c r="C384" s="26">
        <v>0</v>
      </c>
      <c r="D384" s="26">
        <v>340</v>
      </c>
      <c r="E384" s="26">
        <v>0</v>
      </c>
      <c r="F384">
        <v>-1.7044049945793476</v>
      </c>
      <c r="G384">
        <v>-1.1667373979009346</v>
      </c>
      <c r="H384">
        <v>-0.53766759667841302</v>
      </c>
      <c r="I384" t="s">
        <v>672</v>
      </c>
      <c r="J384" t="s">
        <v>32</v>
      </c>
      <c r="K384" t="s">
        <v>81</v>
      </c>
      <c r="L384" t="s">
        <v>45</v>
      </c>
      <c r="M384" s="27">
        <v>27.1</v>
      </c>
      <c r="N384" s="28">
        <v>4</v>
      </c>
      <c r="O384">
        <v>11.15</v>
      </c>
      <c r="P384">
        <v>1</v>
      </c>
      <c r="Q384">
        <v>0</v>
      </c>
      <c r="R384">
        <v>2.25</v>
      </c>
      <c r="S384">
        <v>0.25</v>
      </c>
      <c r="T384">
        <v>0.25</v>
      </c>
      <c r="U384">
        <v>0</v>
      </c>
      <c r="V384">
        <v>0.2</v>
      </c>
      <c r="W384">
        <v>1.25</v>
      </c>
      <c r="X384">
        <v>0.25</v>
      </c>
      <c r="Y384">
        <v>2</v>
      </c>
      <c r="Z384">
        <v>0</v>
      </c>
      <c r="AA384">
        <v>-2.3717520088659634</v>
      </c>
      <c r="AB384">
        <v>-1.4747590814619411</v>
      </c>
      <c r="AC384">
        <v>-1.3310772892465181</v>
      </c>
      <c r="AD384">
        <v>-1.3385596504554811</v>
      </c>
      <c r="AE384">
        <v>-1.6254009749139173</v>
      </c>
      <c r="AF384">
        <v>-1.1277084716364882</v>
      </c>
      <c r="AG384">
        <v>-0.47859281486836908</v>
      </c>
      <c r="AH384">
        <v>-2.661577485475124</v>
      </c>
      <c r="AI384">
        <v>1.9087911958153909</v>
      </c>
    </row>
    <row r="385" spans="1:35" x14ac:dyDescent="0.3">
      <c r="A385">
        <v>35</v>
      </c>
      <c r="B385">
        <v>418</v>
      </c>
      <c r="C385" s="26">
        <v>0</v>
      </c>
      <c r="D385" s="26">
        <v>660</v>
      </c>
      <c r="E385" s="26">
        <v>0</v>
      </c>
      <c r="F385">
        <v>-1.5074654851589495</v>
      </c>
      <c r="G385">
        <v>-1.0697442204569025</v>
      </c>
      <c r="H385">
        <v>-0.43772126470204697</v>
      </c>
      <c r="I385" t="s">
        <v>647</v>
      </c>
      <c r="J385" t="s">
        <v>32</v>
      </c>
      <c r="K385" t="s">
        <v>84</v>
      </c>
      <c r="L385" t="s">
        <v>275</v>
      </c>
      <c r="M385" s="27">
        <v>27.7</v>
      </c>
      <c r="N385" s="28">
        <v>4</v>
      </c>
      <c r="O385">
        <v>3.8208333333333333</v>
      </c>
      <c r="P385">
        <v>0</v>
      </c>
      <c r="Q385">
        <v>0</v>
      </c>
      <c r="R385">
        <v>0.75</v>
      </c>
      <c r="S385">
        <v>0.25</v>
      </c>
      <c r="T385">
        <v>0</v>
      </c>
      <c r="U385">
        <v>0</v>
      </c>
      <c r="V385">
        <v>0</v>
      </c>
      <c r="W385">
        <v>0.75</v>
      </c>
      <c r="X385">
        <v>0</v>
      </c>
      <c r="Y385">
        <v>0</v>
      </c>
      <c r="Z385">
        <v>0.5</v>
      </c>
      <c r="AA385">
        <v>-2.5333321469558361</v>
      </c>
      <c r="AB385">
        <v>-1.4747590814619411</v>
      </c>
      <c r="AC385">
        <v>-1.867582777052307</v>
      </c>
      <c r="AD385">
        <v>-1.3385596504554811</v>
      </c>
      <c r="AE385">
        <v>-2.1702240241422683</v>
      </c>
      <c r="AF385">
        <v>-1.1277084716364882</v>
      </c>
      <c r="AG385">
        <v>-0.49548106747235837</v>
      </c>
      <c r="AH385">
        <v>-4.0092244408324193E-2</v>
      </c>
      <c r="AI385">
        <v>1.4200414794728824</v>
      </c>
    </row>
    <row r="386" spans="1:35" x14ac:dyDescent="0.3">
      <c r="A386">
        <v>36</v>
      </c>
      <c r="B386">
        <v>427</v>
      </c>
      <c r="C386" s="26">
        <v>0</v>
      </c>
      <c r="D386" s="26">
        <v>686</v>
      </c>
      <c r="E386" s="26">
        <v>0</v>
      </c>
      <c r="F386">
        <v>-1.5457873057165057</v>
      </c>
      <c r="G386">
        <v>-1.0550514765624539</v>
      </c>
      <c r="H386">
        <v>-0.49073582915405178</v>
      </c>
      <c r="I386" t="s">
        <v>657</v>
      </c>
      <c r="J386" t="s">
        <v>32</v>
      </c>
      <c r="K386" t="s">
        <v>84</v>
      </c>
      <c r="L386" t="s">
        <v>274</v>
      </c>
      <c r="M386" s="27">
        <v>25.2</v>
      </c>
      <c r="N386" s="28">
        <v>4</v>
      </c>
      <c r="O386">
        <v>2.0958333333333332</v>
      </c>
      <c r="P386">
        <v>0</v>
      </c>
      <c r="Q386">
        <v>0</v>
      </c>
      <c r="R386">
        <v>0</v>
      </c>
      <c r="S386">
        <v>0.25</v>
      </c>
      <c r="T386">
        <v>0</v>
      </c>
      <c r="U386">
        <v>0</v>
      </c>
      <c r="V386">
        <v>0</v>
      </c>
      <c r="W386">
        <v>0.5</v>
      </c>
      <c r="X386">
        <v>0</v>
      </c>
      <c r="Y386">
        <v>0</v>
      </c>
      <c r="Z386">
        <v>0.25</v>
      </c>
      <c r="AA386">
        <v>-2.5333321469558361</v>
      </c>
      <c r="AB386">
        <v>-1.4747590814619411</v>
      </c>
      <c r="AC386">
        <v>-2.1358355209552013</v>
      </c>
      <c r="AD386">
        <v>-1.3385596504554811</v>
      </c>
      <c r="AE386">
        <v>-2.1702240241422683</v>
      </c>
      <c r="AF386">
        <v>-1.1277084716364882</v>
      </c>
      <c r="AG386">
        <v>-0.3393684866906807</v>
      </c>
      <c r="AH386">
        <v>-4.0092244408324193E-2</v>
      </c>
      <c r="AI386">
        <v>1.6644163376441365</v>
      </c>
    </row>
    <row r="387" spans="1:35" x14ac:dyDescent="0.3">
      <c r="A387">
        <v>34</v>
      </c>
      <c r="B387">
        <v>397</v>
      </c>
      <c r="C387" s="26">
        <v>0</v>
      </c>
      <c r="D387" s="26">
        <v>679</v>
      </c>
      <c r="E387" s="26">
        <v>0</v>
      </c>
      <c r="F387">
        <v>-1.4190500448819936</v>
      </c>
      <c r="G387">
        <v>-0.88379176365389567</v>
      </c>
      <c r="H387">
        <v>-0.53525828122809793</v>
      </c>
      <c r="I387" t="s">
        <v>626</v>
      </c>
      <c r="J387" t="s">
        <v>32</v>
      </c>
      <c r="K387" t="s">
        <v>50</v>
      </c>
      <c r="L387" t="s">
        <v>275</v>
      </c>
      <c r="M387" s="27">
        <v>26.3</v>
      </c>
      <c r="N387" s="28">
        <v>9</v>
      </c>
      <c r="O387">
        <v>6.8037037037037029</v>
      </c>
      <c r="P387">
        <v>3.2222222222222223</v>
      </c>
      <c r="Q387">
        <v>0.1111111111111111</v>
      </c>
      <c r="R387">
        <v>0.88888888888888884</v>
      </c>
      <c r="S387">
        <v>0.22222222222222221</v>
      </c>
      <c r="T387">
        <v>0.22222222222222221</v>
      </c>
      <c r="U387">
        <v>0</v>
      </c>
      <c r="V387">
        <v>0.5</v>
      </c>
      <c r="W387">
        <v>2.8888888888888888</v>
      </c>
      <c r="X387">
        <v>0.4</v>
      </c>
      <c r="Y387">
        <v>0.55555555555555558</v>
      </c>
      <c r="Z387">
        <v>0</v>
      </c>
      <c r="AA387">
        <v>-2.0126850353329133</v>
      </c>
      <c r="AB387">
        <v>-1.3682209288654932</v>
      </c>
      <c r="AC387">
        <v>-1.8179063429962155</v>
      </c>
      <c r="AD387">
        <v>-1.3510386298778054</v>
      </c>
      <c r="AE387">
        <v>-1.6859368692726229</v>
      </c>
      <c r="AF387">
        <v>-1.1277084716364882</v>
      </c>
      <c r="AG387">
        <v>7.0433245473501535E-2</v>
      </c>
      <c r="AH387">
        <v>-0.56985403619241637</v>
      </c>
      <c r="AI387">
        <v>1.9087911958153909</v>
      </c>
    </row>
    <row r="388" spans="1:35" x14ac:dyDescent="0.3">
      <c r="A388">
        <v>30</v>
      </c>
      <c r="B388">
        <v>358</v>
      </c>
      <c r="C388" s="26">
        <v>0</v>
      </c>
      <c r="D388" s="26">
        <v>710</v>
      </c>
      <c r="E388" s="26">
        <v>0</v>
      </c>
      <c r="F388">
        <v>-1.2017974273568957</v>
      </c>
      <c r="G388">
        <v>-0.65964440530294388</v>
      </c>
      <c r="H388">
        <v>-0.54215302205395177</v>
      </c>
      <c r="I388" t="s">
        <v>588</v>
      </c>
      <c r="J388" t="s">
        <v>241</v>
      </c>
      <c r="K388" t="s">
        <v>66</v>
      </c>
      <c r="L388" t="s">
        <v>275</v>
      </c>
      <c r="M388" s="27">
        <v>22.6</v>
      </c>
      <c r="N388" s="28">
        <v>5</v>
      </c>
      <c r="O388">
        <v>10.26</v>
      </c>
      <c r="P388">
        <v>4.4000000000000004</v>
      </c>
      <c r="Q388">
        <v>0.8</v>
      </c>
      <c r="R388">
        <v>1.6</v>
      </c>
      <c r="S388">
        <v>0.2</v>
      </c>
      <c r="T388">
        <v>0</v>
      </c>
      <c r="U388">
        <v>0</v>
      </c>
      <c r="V388">
        <v>0.7</v>
      </c>
      <c r="W388">
        <v>2</v>
      </c>
      <c r="X388">
        <v>1</v>
      </c>
      <c r="Y388">
        <v>0.8</v>
      </c>
      <c r="Z388">
        <v>0</v>
      </c>
      <c r="AA388">
        <v>-1.8223795393603965</v>
      </c>
      <c r="AB388">
        <v>-0.70768438276751655</v>
      </c>
      <c r="AC388">
        <v>-1.5635630006290269</v>
      </c>
      <c r="AD388">
        <v>-1.3610218134156646</v>
      </c>
      <c r="AE388">
        <v>-2.1702240241422683</v>
      </c>
      <c r="AF388">
        <v>-1.1277084716364882</v>
      </c>
      <c r="AG388">
        <v>0.56699114795638306</v>
      </c>
      <c r="AH388">
        <v>0.33999924045309177</v>
      </c>
      <c r="AI388">
        <v>1.9087911958153909</v>
      </c>
    </row>
    <row r="389" spans="1:35" x14ac:dyDescent="0.3">
      <c r="A389">
        <v>30</v>
      </c>
      <c r="B389">
        <v>357</v>
      </c>
      <c r="C389" s="26">
        <v>0</v>
      </c>
      <c r="D389" s="26">
        <v>450</v>
      </c>
      <c r="E389" s="26">
        <v>0</v>
      </c>
      <c r="F389">
        <v>-1.1905040728854419</v>
      </c>
      <c r="G389">
        <v>-0.81316403093496936</v>
      </c>
      <c r="H389">
        <v>-0.37734004195047255</v>
      </c>
      <c r="I389" t="s">
        <v>587</v>
      </c>
      <c r="J389" t="s">
        <v>32</v>
      </c>
      <c r="K389" t="s">
        <v>98</v>
      </c>
      <c r="L389" t="s">
        <v>274</v>
      </c>
      <c r="M389" s="27">
        <v>25.8</v>
      </c>
      <c r="N389" s="28">
        <v>5</v>
      </c>
      <c r="O389">
        <v>7.7200000000000006</v>
      </c>
      <c r="P389">
        <v>3.8</v>
      </c>
      <c r="Q389">
        <v>1</v>
      </c>
      <c r="R389">
        <v>1.4</v>
      </c>
      <c r="S389">
        <v>0.2</v>
      </c>
      <c r="T389">
        <v>0.2</v>
      </c>
      <c r="U389">
        <v>0</v>
      </c>
      <c r="V389">
        <v>0.41176470588235292</v>
      </c>
      <c r="W389">
        <v>3.4</v>
      </c>
      <c r="X389">
        <v>0</v>
      </c>
      <c r="Y389">
        <v>0</v>
      </c>
      <c r="Z389">
        <v>0.6</v>
      </c>
      <c r="AA389">
        <v>-1.9193276222143201</v>
      </c>
      <c r="AB389">
        <v>-0.51591570809391052</v>
      </c>
      <c r="AC389">
        <v>-1.6350970656697985</v>
      </c>
      <c r="AD389">
        <v>-1.3610218134156646</v>
      </c>
      <c r="AE389">
        <v>-1.7343655847595874</v>
      </c>
      <c r="AF389">
        <v>-1.1277084716364882</v>
      </c>
      <c r="AG389">
        <v>-0.30723930442101199</v>
      </c>
      <c r="AH389">
        <v>-4.0092244408324193E-2</v>
      </c>
      <c r="AI389">
        <v>1.3222915362043808</v>
      </c>
    </row>
    <row r="390" spans="1:35" x14ac:dyDescent="0.3">
      <c r="A390">
        <v>26</v>
      </c>
      <c r="B390">
        <v>311</v>
      </c>
      <c r="C390" s="26">
        <v>137.30000000000001</v>
      </c>
      <c r="D390" s="26">
        <v>203</v>
      </c>
      <c r="E390" s="26">
        <v>6</v>
      </c>
      <c r="F390">
        <v>-0.9999615938677231</v>
      </c>
      <c r="G390">
        <v>-0.80177930314929535</v>
      </c>
      <c r="H390">
        <v>-0.19818229071842774</v>
      </c>
      <c r="I390" t="s">
        <v>521</v>
      </c>
      <c r="J390" t="s">
        <v>32</v>
      </c>
      <c r="K390" t="s">
        <v>81</v>
      </c>
      <c r="L390" t="s">
        <v>45</v>
      </c>
      <c r="M390" s="27">
        <v>21.5</v>
      </c>
      <c r="N390" s="28">
        <v>10</v>
      </c>
      <c r="O390">
        <v>13.193333333333333</v>
      </c>
      <c r="P390">
        <v>3.5</v>
      </c>
      <c r="Q390">
        <v>0.4</v>
      </c>
      <c r="R390">
        <v>4</v>
      </c>
      <c r="S390">
        <v>0.2</v>
      </c>
      <c r="T390">
        <v>0.2</v>
      </c>
      <c r="U390">
        <v>1</v>
      </c>
      <c r="V390">
        <v>0.3125</v>
      </c>
      <c r="W390">
        <v>4.8</v>
      </c>
      <c r="X390">
        <v>0.25</v>
      </c>
      <c r="Y390">
        <v>0.4</v>
      </c>
      <c r="Z390">
        <v>1.1000000000000001</v>
      </c>
      <c r="AA390">
        <v>-1.9678016636412818</v>
      </c>
      <c r="AB390">
        <v>-1.0912217321147288</v>
      </c>
      <c r="AC390">
        <v>-0.70515422013976459</v>
      </c>
      <c r="AD390">
        <v>-1.3610218134156646</v>
      </c>
      <c r="AE390">
        <v>-1.7343655847595874</v>
      </c>
      <c r="AF390">
        <v>0.42422314961864949</v>
      </c>
      <c r="AG390">
        <v>-1.0498243911314691</v>
      </c>
      <c r="AH390">
        <v>-0.56438929262168414</v>
      </c>
      <c r="AI390">
        <v>0.83354181986187226</v>
      </c>
    </row>
    <row r="391" spans="1:35" x14ac:dyDescent="0.3">
      <c r="A391">
        <v>35</v>
      </c>
      <c r="B391">
        <v>420</v>
      </c>
      <c r="C391" s="26">
        <v>0</v>
      </c>
      <c r="D391" s="26">
        <v>298</v>
      </c>
      <c r="E391" s="26">
        <v>0</v>
      </c>
      <c r="F391">
        <v>-1.5117457580160898</v>
      </c>
      <c r="G391">
        <v>-0.95167444710642102</v>
      </c>
      <c r="H391">
        <v>-0.56007131090966877</v>
      </c>
      <c r="I391" t="s">
        <v>649</v>
      </c>
      <c r="J391" t="s">
        <v>32</v>
      </c>
      <c r="K391" t="s">
        <v>72</v>
      </c>
      <c r="L391" t="s">
        <v>275</v>
      </c>
      <c r="M391" s="27">
        <v>23.2</v>
      </c>
      <c r="N391" s="28">
        <v>6</v>
      </c>
      <c r="O391">
        <v>2.4472222222222224</v>
      </c>
      <c r="P391">
        <v>1.8333333333333333</v>
      </c>
      <c r="Q391">
        <v>0</v>
      </c>
      <c r="R391">
        <v>0.16666666666666666</v>
      </c>
      <c r="S391">
        <v>0.16666666666666666</v>
      </c>
      <c r="T391">
        <v>0</v>
      </c>
      <c r="U391">
        <v>0</v>
      </c>
      <c r="V391">
        <v>1</v>
      </c>
      <c r="W391">
        <v>0.66666666666666663</v>
      </c>
      <c r="X391">
        <v>0.75</v>
      </c>
      <c r="Y391">
        <v>0.66666666666666663</v>
      </c>
      <c r="Z391">
        <v>0.33333333333333331</v>
      </c>
      <c r="AA391">
        <v>-2.2371018937910696</v>
      </c>
      <c r="AB391">
        <v>-1.4747590814619411</v>
      </c>
      <c r="AC391">
        <v>-2.0762238000878916</v>
      </c>
      <c r="AD391">
        <v>-1.3759965887224539</v>
      </c>
      <c r="AE391">
        <v>-2.1702240241422683</v>
      </c>
      <c r="AF391">
        <v>-1.1277084716364882</v>
      </c>
      <c r="AG391">
        <v>0.43419223056778655</v>
      </c>
      <c r="AH391">
        <v>-0.12020644627051533</v>
      </c>
      <c r="AI391">
        <v>1.5829580515870521</v>
      </c>
    </row>
    <row r="392" spans="1:35" x14ac:dyDescent="0.3">
      <c r="A392">
        <v>30</v>
      </c>
      <c r="B392">
        <v>349</v>
      </c>
      <c r="C392" s="26">
        <v>138.19999999999999</v>
      </c>
      <c r="D392" s="26">
        <v>285</v>
      </c>
      <c r="E392" s="26">
        <v>1</v>
      </c>
      <c r="F392">
        <v>-1.1540678046059827</v>
      </c>
      <c r="G392">
        <v>-0.79716937661736209</v>
      </c>
      <c r="H392">
        <v>-0.35689842798862059</v>
      </c>
      <c r="I392" t="s">
        <v>577</v>
      </c>
      <c r="J392" t="s">
        <v>578</v>
      </c>
      <c r="K392" t="s">
        <v>84</v>
      </c>
      <c r="L392" t="s">
        <v>45</v>
      </c>
      <c r="M392" s="27">
        <v>30.5</v>
      </c>
      <c r="N392" s="28">
        <v>6</v>
      </c>
      <c r="O392">
        <v>12.116666666666667</v>
      </c>
      <c r="P392">
        <v>1.6666666666666667</v>
      </c>
      <c r="Q392">
        <v>0</v>
      </c>
      <c r="R392">
        <v>5.166666666666667</v>
      </c>
      <c r="S392">
        <v>0.16666666666666666</v>
      </c>
      <c r="T392">
        <v>0.16666666666666666</v>
      </c>
      <c r="U392">
        <v>0.5</v>
      </c>
      <c r="V392">
        <v>0.4</v>
      </c>
      <c r="W392">
        <v>1.6666666666666667</v>
      </c>
      <c r="X392">
        <v>0.5</v>
      </c>
      <c r="Y392">
        <v>0.66666666666666663</v>
      </c>
      <c r="Z392">
        <v>0.83333333333333337</v>
      </c>
      <c r="AA392">
        <v>-2.2640319168060485</v>
      </c>
      <c r="AB392">
        <v>-1.4747590814619411</v>
      </c>
      <c r="AC392">
        <v>-0.28787217406859544</v>
      </c>
      <c r="AD392">
        <v>-1.3759965887224539</v>
      </c>
      <c r="AE392">
        <v>-1.8070086579900344</v>
      </c>
      <c r="AF392">
        <v>-0.35174266100891938</v>
      </c>
      <c r="AG392">
        <v>-0.19025809255892426</v>
      </c>
      <c r="AH392">
        <v>-0.51706355218388633</v>
      </c>
      <c r="AI392">
        <v>1.0942083352445435</v>
      </c>
    </row>
    <row r="393" spans="1:35" x14ac:dyDescent="0.3">
      <c r="A393">
        <v>28</v>
      </c>
      <c r="B393">
        <v>332</v>
      </c>
      <c r="C393" s="26">
        <v>0</v>
      </c>
      <c r="D393" s="26">
        <v>533</v>
      </c>
      <c r="E393" s="26">
        <v>1</v>
      </c>
      <c r="F393">
        <v>-1.0749442085476542</v>
      </c>
      <c r="G393">
        <v>-0.78039440502424595</v>
      </c>
      <c r="H393">
        <v>-0.2945498035234082</v>
      </c>
      <c r="I393" t="s">
        <v>561</v>
      </c>
      <c r="J393" t="s">
        <v>32</v>
      </c>
      <c r="K393" t="s">
        <v>37</v>
      </c>
      <c r="L393" t="s">
        <v>275</v>
      </c>
      <c r="M393" s="27">
        <v>19.8</v>
      </c>
      <c r="N393" s="28">
        <v>6</v>
      </c>
      <c r="O393">
        <v>14.630555555555555</v>
      </c>
      <c r="P393">
        <v>3.3333333333333335</v>
      </c>
      <c r="Q393">
        <v>0.33333333333333331</v>
      </c>
      <c r="R393">
        <v>3</v>
      </c>
      <c r="S393">
        <v>0.16666666666666666</v>
      </c>
      <c r="T393">
        <v>0.33333333333333331</v>
      </c>
      <c r="U393">
        <v>0.33333333333333331</v>
      </c>
      <c r="V393">
        <v>0.29629629629629628</v>
      </c>
      <c r="W393">
        <v>4.5</v>
      </c>
      <c r="X393">
        <v>1</v>
      </c>
      <c r="Y393">
        <v>0.33333333333333331</v>
      </c>
      <c r="Z393">
        <v>0.33333333333333331</v>
      </c>
      <c r="AA393">
        <v>-1.9947316866562605</v>
      </c>
      <c r="AB393">
        <v>-1.1551446236725977</v>
      </c>
      <c r="AC393">
        <v>-1.0628245453436238</v>
      </c>
      <c r="AD393">
        <v>-1.3759965887224539</v>
      </c>
      <c r="AE393">
        <v>-1.4437932918378003</v>
      </c>
      <c r="AF393">
        <v>-0.61039793121810904</v>
      </c>
      <c r="AG393">
        <v>-1.0818982369716859</v>
      </c>
      <c r="AH393">
        <v>0.11827920761726576</v>
      </c>
      <c r="AI393">
        <v>1.5829580515870521</v>
      </c>
    </row>
    <row r="394" spans="1:35" x14ac:dyDescent="0.3">
      <c r="A394">
        <v>31</v>
      </c>
      <c r="B394">
        <v>369</v>
      </c>
      <c r="C394" s="26">
        <v>149.4</v>
      </c>
      <c r="D394" s="26">
        <v>175</v>
      </c>
      <c r="E394" s="26">
        <v>2</v>
      </c>
      <c r="F394">
        <v>-1.2833944419508181</v>
      </c>
      <c r="G394">
        <v>-0.96658791337321681</v>
      </c>
      <c r="H394">
        <v>-0.31680652857760128</v>
      </c>
      <c r="I394" t="s">
        <v>597</v>
      </c>
      <c r="J394" t="s">
        <v>32</v>
      </c>
      <c r="K394" t="s">
        <v>48</v>
      </c>
      <c r="L394" t="s">
        <v>275</v>
      </c>
      <c r="M394" s="27">
        <v>21.8</v>
      </c>
      <c r="N394" s="28">
        <v>8</v>
      </c>
      <c r="O394">
        <v>11.489583333333332</v>
      </c>
      <c r="P394">
        <v>2.375</v>
      </c>
      <c r="Q394">
        <v>0.375</v>
      </c>
      <c r="R394">
        <v>2.5</v>
      </c>
      <c r="S394">
        <v>0.125</v>
      </c>
      <c r="T394">
        <v>0.5</v>
      </c>
      <c r="U394">
        <v>0</v>
      </c>
      <c r="V394">
        <v>0.3888888888888889</v>
      </c>
      <c r="W394">
        <v>2.25</v>
      </c>
      <c r="X394">
        <v>0.33333333333333331</v>
      </c>
      <c r="Y394">
        <v>0.75</v>
      </c>
      <c r="Z394">
        <v>1.375</v>
      </c>
      <c r="AA394">
        <v>-2.1495793189923886</v>
      </c>
      <c r="AB394">
        <v>-1.1151928164489295</v>
      </c>
      <c r="AC394">
        <v>-1.2416597079455534</v>
      </c>
      <c r="AD394">
        <v>-1.39471505785594</v>
      </c>
      <c r="AE394">
        <v>-1.0805779256855663</v>
      </c>
      <c r="AF394">
        <v>-1.1277084716364882</v>
      </c>
      <c r="AG394">
        <v>-0.28025960257671828</v>
      </c>
      <c r="AH394">
        <v>-0.87432779509086012</v>
      </c>
      <c r="AI394">
        <v>0.56472947587349265</v>
      </c>
    </row>
    <row r="395" spans="1:35" x14ac:dyDescent="0.3">
      <c r="A395">
        <v>31</v>
      </c>
      <c r="B395">
        <v>368</v>
      </c>
      <c r="C395" s="26">
        <v>0</v>
      </c>
      <c r="D395" s="26">
        <v>481</v>
      </c>
      <c r="E395" s="26">
        <v>0</v>
      </c>
      <c r="F395">
        <v>-1.2751927470166677</v>
      </c>
      <c r="G395">
        <v>-0.79537856581454391</v>
      </c>
      <c r="H395">
        <v>-0.47981418120212382</v>
      </c>
      <c r="I395" t="s">
        <v>596</v>
      </c>
      <c r="J395" t="s">
        <v>32</v>
      </c>
      <c r="K395" t="s">
        <v>84</v>
      </c>
      <c r="L395" t="s">
        <v>45</v>
      </c>
      <c r="M395" s="27">
        <v>21.9</v>
      </c>
      <c r="N395" s="28">
        <v>9</v>
      </c>
      <c r="O395">
        <v>9.3666666666666671</v>
      </c>
      <c r="P395">
        <v>4.1111111111111107</v>
      </c>
      <c r="Q395">
        <v>0</v>
      </c>
      <c r="R395">
        <v>3.2222222222222223</v>
      </c>
      <c r="S395">
        <v>0.1111111111111111</v>
      </c>
      <c r="T395">
        <v>0.22222222222222221</v>
      </c>
      <c r="U395">
        <v>0.22222222222222221</v>
      </c>
      <c r="V395">
        <v>0.55555555555555558</v>
      </c>
      <c r="W395">
        <v>3</v>
      </c>
      <c r="X395">
        <v>0.58333333333333337</v>
      </c>
      <c r="Y395">
        <v>1.3333333333333333</v>
      </c>
      <c r="Z395">
        <v>0.44444444444444442</v>
      </c>
      <c r="AA395">
        <v>-1.8690582459196932</v>
      </c>
      <c r="AB395">
        <v>-1.4747590814619411</v>
      </c>
      <c r="AC395">
        <v>-0.98334225085387728</v>
      </c>
      <c r="AD395">
        <v>-1.4009545475671021</v>
      </c>
      <c r="AE395">
        <v>-1.6859368692726229</v>
      </c>
      <c r="AF395">
        <v>-0.7828347780242354</v>
      </c>
      <c r="AG395">
        <v>0.2935951332748401</v>
      </c>
      <c r="AH395">
        <v>-0.72946345601720108</v>
      </c>
      <c r="AI395">
        <v>1.4743470035109389</v>
      </c>
    </row>
    <row r="396" spans="1:35" x14ac:dyDescent="0.3">
      <c r="A396">
        <v>30</v>
      </c>
      <c r="B396">
        <v>351</v>
      </c>
      <c r="C396" s="26">
        <v>0</v>
      </c>
      <c r="D396" s="26">
        <v>293</v>
      </c>
      <c r="E396" s="26">
        <v>0</v>
      </c>
      <c r="F396">
        <v>-1.1593626556170817</v>
      </c>
      <c r="G396">
        <v>-0.74884051112492045</v>
      </c>
      <c r="H396">
        <v>-0.41052214449216129</v>
      </c>
      <c r="I396" t="s">
        <v>571</v>
      </c>
      <c r="J396" t="s">
        <v>32</v>
      </c>
      <c r="K396" t="s">
        <v>39</v>
      </c>
      <c r="L396" t="s">
        <v>275</v>
      </c>
      <c r="M396" s="27">
        <v>24.6</v>
      </c>
      <c r="N396" s="28">
        <v>10</v>
      </c>
      <c r="O396">
        <v>12.056666666666667</v>
      </c>
      <c r="P396">
        <v>5.6</v>
      </c>
      <c r="Q396">
        <v>1</v>
      </c>
      <c r="R396">
        <v>2.2000000000000002</v>
      </c>
      <c r="S396">
        <v>0.1</v>
      </c>
      <c r="T396">
        <v>0.1</v>
      </c>
      <c r="U396">
        <v>0</v>
      </c>
      <c r="V396">
        <v>0.45454545454545453</v>
      </c>
      <c r="W396">
        <v>4.4000000000000004</v>
      </c>
      <c r="X396">
        <v>0.75</v>
      </c>
      <c r="Y396">
        <v>0.8</v>
      </c>
      <c r="Z396">
        <v>0.4</v>
      </c>
      <c r="AA396">
        <v>-1.6284833736525497</v>
      </c>
      <c r="AB396">
        <v>-0.51591570809391052</v>
      </c>
      <c r="AC396">
        <v>-1.348960805506711</v>
      </c>
      <c r="AD396">
        <v>-1.4059461393360317</v>
      </c>
      <c r="AE396">
        <v>-1.9522948044509278</v>
      </c>
      <c r="AF396">
        <v>-1.1277084716364882</v>
      </c>
      <c r="AG396">
        <v>-0.14181743354609563</v>
      </c>
      <c r="AH396">
        <v>-0.13622928664295381</v>
      </c>
      <c r="AI396">
        <v>1.517791422741384</v>
      </c>
    </row>
    <row r="397" spans="1:35" x14ac:dyDescent="0.3">
      <c r="A397">
        <v>25</v>
      </c>
      <c r="B397">
        <v>295</v>
      </c>
      <c r="C397" s="26">
        <v>130.5</v>
      </c>
      <c r="D397" s="26">
        <v>268</v>
      </c>
      <c r="E397" s="26">
        <v>2</v>
      </c>
      <c r="F397">
        <v>-0.94487530699013766</v>
      </c>
      <c r="G397">
        <v>-0.66166751262740953</v>
      </c>
      <c r="H397">
        <v>-0.28320779436272814</v>
      </c>
      <c r="I397" t="s">
        <v>516</v>
      </c>
      <c r="J397" t="s">
        <v>32</v>
      </c>
      <c r="K397" t="s">
        <v>74</v>
      </c>
      <c r="L397" t="s">
        <v>274</v>
      </c>
      <c r="M397" s="27">
        <v>38.700000000000003</v>
      </c>
      <c r="N397" s="28">
        <v>10</v>
      </c>
      <c r="O397">
        <v>15.719999999999999</v>
      </c>
      <c r="P397">
        <v>6.8</v>
      </c>
      <c r="Q397">
        <v>1.8</v>
      </c>
      <c r="R397">
        <v>1.8</v>
      </c>
      <c r="S397">
        <v>0.1</v>
      </c>
      <c r="T397">
        <v>0.2</v>
      </c>
      <c r="U397">
        <v>0.3</v>
      </c>
      <c r="V397">
        <v>0.4</v>
      </c>
      <c r="W397">
        <v>5.5</v>
      </c>
      <c r="X397">
        <v>0.75</v>
      </c>
      <c r="Y397">
        <v>0.8</v>
      </c>
      <c r="Z397">
        <v>0.7</v>
      </c>
      <c r="AA397">
        <v>-1.4345872079447024</v>
      </c>
      <c r="AB397">
        <v>0.25115899060051411</v>
      </c>
      <c r="AC397">
        <v>-1.492028935588255</v>
      </c>
      <c r="AD397">
        <v>-1.4059461393360317</v>
      </c>
      <c r="AE397">
        <v>-1.7343655847595874</v>
      </c>
      <c r="AF397">
        <v>-0.6621289852599469</v>
      </c>
      <c r="AG397">
        <v>-0.56542205765160158</v>
      </c>
      <c r="AH397">
        <v>-0.13622928664295381</v>
      </c>
      <c r="AI397">
        <v>1.2245415929358792</v>
      </c>
    </row>
    <row r="398" spans="1:35" x14ac:dyDescent="0.3">
      <c r="A398">
        <v>33</v>
      </c>
      <c r="B398">
        <v>395</v>
      </c>
      <c r="C398" s="26">
        <v>0</v>
      </c>
      <c r="D398" s="26">
        <v>508</v>
      </c>
      <c r="E398" s="26">
        <v>0</v>
      </c>
      <c r="F398">
        <v>-1.413474432604142</v>
      </c>
      <c r="G398">
        <v>-0.81340775822202893</v>
      </c>
      <c r="H398">
        <v>-0.60006667438211303</v>
      </c>
      <c r="I398" t="s">
        <v>624</v>
      </c>
      <c r="J398" t="s">
        <v>32</v>
      </c>
      <c r="K398" t="s">
        <v>54</v>
      </c>
      <c r="L398" t="s">
        <v>275</v>
      </c>
      <c r="M398" s="27">
        <v>39.4</v>
      </c>
      <c r="N398" s="28">
        <v>1</v>
      </c>
      <c r="O398">
        <v>4.9833333333333334</v>
      </c>
      <c r="P398">
        <v>2</v>
      </c>
      <c r="Q398">
        <v>0</v>
      </c>
      <c r="R398">
        <v>2</v>
      </c>
      <c r="S398">
        <v>0</v>
      </c>
      <c r="T398">
        <v>0</v>
      </c>
      <c r="U398">
        <v>0</v>
      </c>
      <c r="V398">
        <v>1</v>
      </c>
      <c r="W398">
        <v>1</v>
      </c>
      <c r="X398">
        <v>0</v>
      </c>
      <c r="Y398">
        <v>0</v>
      </c>
      <c r="Z398">
        <v>0</v>
      </c>
      <c r="AA398">
        <v>-2.2101718707760907</v>
      </c>
      <c r="AB398">
        <v>-1.4747590814619411</v>
      </c>
      <c r="AC398">
        <v>-1.4204948705474831</v>
      </c>
      <c r="AD398">
        <v>-1.4508704652563991</v>
      </c>
      <c r="AE398">
        <v>-2.1702240241422683</v>
      </c>
      <c r="AF398">
        <v>-1.1277084716364882</v>
      </c>
      <c r="AG398">
        <v>0.66486000841534254</v>
      </c>
      <c r="AH398">
        <v>-4.0092244408324193E-2</v>
      </c>
      <c r="AI398">
        <v>1.9087911958153909</v>
      </c>
    </row>
    <row r="399" spans="1:35" x14ac:dyDescent="0.3">
      <c r="A399">
        <v>33</v>
      </c>
      <c r="B399">
        <v>396</v>
      </c>
      <c r="C399" s="26">
        <v>0</v>
      </c>
      <c r="D399" s="26">
        <v>489</v>
      </c>
      <c r="E399" s="26">
        <v>0</v>
      </c>
      <c r="F399">
        <v>-1.4184044396075868</v>
      </c>
      <c r="G399">
        <v>-0.74035294883107838</v>
      </c>
      <c r="H399">
        <v>-0.67805149077650839</v>
      </c>
      <c r="I399" t="s">
        <v>625</v>
      </c>
      <c r="J399" t="s">
        <v>241</v>
      </c>
      <c r="K399" t="s">
        <v>160</v>
      </c>
      <c r="L399" t="s">
        <v>274</v>
      </c>
      <c r="M399" s="27">
        <v>25.1</v>
      </c>
      <c r="N399" s="28">
        <v>1</v>
      </c>
      <c r="O399">
        <v>2.85</v>
      </c>
      <c r="P399">
        <v>4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1</v>
      </c>
      <c r="W399">
        <v>2</v>
      </c>
      <c r="X399">
        <v>0</v>
      </c>
      <c r="Y399">
        <v>0</v>
      </c>
      <c r="Z399">
        <v>0</v>
      </c>
      <c r="AA399">
        <v>-1.8870115945963457</v>
      </c>
      <c r="AB399">
        <v>-1.4747590814619411</v>
      </c>
      <c r="AC399">
        <v>-1.7781651957513422</v>
      </c>
      <c r="AD399">
        <v>-1.4508704652563991</v>
      </c>
      <c r="AE399">
        <v>-2.1702240241422683</v>
      </c>
      <c r="AF399">
        <v>-1.1277084716364882</v>
      </c>
      <c r="AG399">
        <v>1.3568633419580103</v>
      </c>
      <c r="AH399">
        <v>-4.0092244408324193E-2</v>
      </c>
      <c r="AI399">
        <v>1.9087911958153909</v>
      </c>
    </row>
    <row r="400" spans="1:35" x14ac:dyDescent="0.3">
      <c r="A400">
        <v>36</v>
      </c>
      <c r="B400">
        <v>422</v>
      </c>
      <c r="C400" s="26">
        <v>0</v>
      </c>
      <c r="D400" s="26">
        <v>592</v>
      </c>
      <c r="E400" s="26">
        <v>0</v>
      </c>
      <c r="F400">
        <v>-1.5156659540909589</v>
      </c>
      <c r="G400">
        <v>-1.0015011007878885</v>
      </c>
      <c r="H400">
        <v>-0.51416485330307049</v>
      </c>
      <c r="I400" t="s">
        <v>651</v>
      </c>
      <c r="J400" t="s">
        <v>32</v>
      </c>
      <c r="K400" t="s">
        <v>98</v>
      </c>
      <c r="L400" t="s">
        <v>274</v>
      </c>
      <c r="M400" s="27">
        <v>24.4</v>
      </c>
      <c r="N400" s="28">
        <v>1</v>
      </c>
      <c r="O400">
        <v>7.083333333333333</v>
      </c>
      <c r="P400">
        <v>2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1</v>
      </c>
      <c r="X400">
        <v>0</v>
      </c>
      <c r="Y400">
        <v>0</v>
      </c>
      <c r="Z400">
        <v>1</v>
      </c>
      <c r="AA400">
        <v>-2.2101718707760907</v>
      </c>
      <c r="AB400">
        <v>-1.4747590814619411</v>
      </c>
      <c r="AC400">
        <v>-2.1358355209552013</v>
      </c>
      <c r="AD400">
        <v>-1.4508704652563991</v>
      </c>
      <c r="AE400">
        <v>-2.1702240241422683</v>
      </c>
      <c r="AF400">
        <v>-1.1277084716364882</v>
      </c>
      <c r="AG400">
        <v>0.66486000841534254</v>
      </c>
      <c r="AH400">
        <v>-4.0092244408324193E-2</v>
      </c>
      <c r="AI400">
        <v>0.93129176313037398</v>
      </c>
    </row>
    <row r="401" spans="1:35" x14ac:dyDescent="0.3">
      <c r="A401">
        <v>37</v>
      </c>
      <c r="B401">
        <v>440</v>
      </c>
      <c r="C401" s="26">
        <v>124.8</v>
      </c>
      <c r="D401" s="26">
        <v>358</v>
      </c>
      <c r="E401" s="26">
        <v>0</v>
      </c>
      <c r="F401">
        <v>-1.6553748568104769</v>
      </c>
      <c r="G401">
        <v>-1.0943026862840499</v>
      </c>
      <c r="H401">
        <v>-0.56107217052642699</v>
      </c>
      <c r="I401" t="s">
        <v>671</v>
      </c>
      <c r="J401" t="s">
        <v>241</v>
      </c>
      <c r="K401" t="s">
        <v>58</v>
      </c>
      <c r="L401" t="s">
        <v>275</v>
      </c>
      <c r="M401" s="27">
        <v>23.9</v>
      </c>
      <c r="N401" s="28">
        <v>2</v>
      </c>
      <c r="O401">
        <v>2.4166666666666665</v>
      </c>
      <c r="P401">
        <v>1</v>
      </c>
      <c r="Q401">
        <v>0</v>
      </c>
      <c r="R401">
        <v>0</v>
      </c>
      <c r="S401">
        <v>0</v>
      </c>
      <c r="T401">
        <v>0.5</v>
      </c>
      <c r="U401">
        <v>0</v>
      </c>
      <c r="V401">
        <v>1</v>
      </c>
      <c r="W401">
        <v>0.5</v>
      </c>
      <c r="X401">
        <v>0</v>
      </c>
      <c r="Y401">
        <v>1</v>
      </c>
      <c r="Z401">
        <v>0.5</v>
      </c>
      <c r="AA401">
        <v>-2.3717520088659634</v>
      </c>
      <c r="AB401">
        <v>-1.4747590814619411</v>
      </c>
      <c r="AC401">
        <v>-2.1358355209552013</v>
      </c>
      <c r="AD401">
        <v>-1.4508704652563991</v>
      </c>
      <c r="AE401">
        <v>-1.0805779256855663</v>
      </c>
      <c r="AF401">
        <v>-1.1277084716364882</v>
      </c>
      <c r="AG401">
        <v>0.31885834164400861</v>
      </c>
      <c r="AH401">
        <v>-1.9461205238117807</v>
      </c>
      <c r="AI401">
        <v>1.4200414794728824</v>
      </c>
    </row>
    <row r="402" spans="1:35" x14ac:dyDescent="0.3">
      <c r="A402">
        <v>33</v>
      </c>
      <c r="B402">
        <v>388</v>
      </c>
      <c r="C402" s="26">
        <v>0</v>
      </c>
      <c r="D402" s="26">
        <v>680</v>
      </c>
      <c r="E402" s="26">
        <v>0</v>
      </c>
      <c r="F402">
        <v>-1.3751553102313518</v>
      </c>
      <c r="G402">
        <v>-0.81285852208028941</v>
      </c>
      <c r="H402">
        <v>-0.56229678815106243</v>
      </c>
      <c r="I402" t="s">
        <v>617</v>
      </c>
      <c r="J402" t="s">
        <v>32</v>
      </c>
      <c r="K402" t="s">
        <v>68</v>
      </c>
      <c r="L402" t="s">
        <v>45</v>
      </c>
      <c r="M402" s="27">
        <v>22.1</v>
      </c>
      <c r="N402" s="28">
        <v>5</v>
      </c>
      <c r="O402">
        <v>2.7333333333333334</v>
      </c>
      <c r="P402">
        <v>2</v>
      </c>
      <c r="Q402">
        <v>0</v>
      </c>
      <c r="R402">
        <v>1</v>
      </c>
      <c r="S402">
        <v>0</v>
      </c>
      <c r="T402">
        <v>0.2</v>
      </c>
      <c r="U402">
        <v>0</v>
      </c>
      <c r="V402">
        <v>0.8</v>
      </c>
      <c r="W402">
        <v>1</v>
      </c>
      <c r="X402">
        <v>1</v>
      </c>
      <c r="Y402">
        <v>0.4</v>
      </c>
      <c r="Z402">
        <v>0</v>
      </c>
      <c r="AA402">
        <v>-2.2101718707760907</v>
      </c>
      <c r="AB402">
        <v>-1.4747590814619411</v>
      </c>
      <c r="AC402">
        <v>-1.7781651957513422</v>
      </c>
      <c r="AD402">
        <v>-1.4508704652563991</v>
      </c>
      <c r="AE402">
        <v>-1.7343655847595874</v>
      </c>
      <c r="AF402">
        <v>-1.1277084716364882</v>
      </c>
      <c r="AG402">
        <v>0.40156927708146689</v>
      </c>
      <c r="AH402">
        <v>0.14995349802238375</v>
      </c>
      <c r="AI402">
        <v>1.9087911958153909</v>
      </c>
    </row>
    <row r="403" spans="1:35" x14ac:dyDescent="0.3">
      <c r="A403">
        <v>21</v>
      </c>
      <c r="B403">
        <v>252</v>
      </c>
      <c r="C403" s="26">
        <v>0</v>
      </c>
      <c r="D403" s="26">
        <v>437</v>
      </c>
      <c r="E403" s="26">
        <v>0</v>
      </c>
      <c r="F403">
        <v>-0.79105201999358754</v>
      </c>
      <c r="G403">
        <v>-0.43415954035571303</v>
      </c>
      <c r="H403">
        <v>-0.35689247963787452</v>
      </c>
      <c r="I403" t="s">
        <v>467</v>
      </c>
      <c r="J403" t="s">
        <v>32</v>
      </c>
      <c r="K403" t="s">
        <v>33</v>
      </c>
      <c r="L403" t="s">
        <v>275</v>
      </c>
      <c r="M403" s="27">
        <v>21.5</v>
      </c>
      <c r="N403" s="28">
        <v>2</v>
      </c>
      <c r="O403">
        <v>21.925000000000001</v>
      </c>
      <c r="P403">
        <v>5</v>
      </c>
      <c r="Q403">
        <v>0</v>
      </c>
      <c r="R403">
        <v>8</v>
      </c>
      <c r="S403">
        <v>0</v>
      </c>
      <c r="T403">
        <v>0</v>
      </c>
      <c r="U403">
        <v>0.5</v>
      </c>
      <c r="V403">
        <v>0.75</v>
      </c>
      <c r="W403">
        <v>2</v>
      </c>
      <c r="X403">
        <v>1</v>
      </c>
      <c r="Y403">
        <v>2</v>
      </c>
      <c r="Z403">
        <v>1</v>
      </c>
      <c r="AA403">
        <v>-1.725431456506473</v>
      </c>
      <c r="AB403">
        <v>-1.4747590814619411</v>
      </c>
      <c r="AC403">
        <v>0.72552708067567218</v>
      </c>
      <c r="AD403">
        <v>-1.4508704652563991</v>
      </c>
      <c r="AE403">
        <v>-2.1702240241422683</v>
      </c>
      <c r="AF403">
        <v>-0.35174266100891938</v>
      </c>
      <c r="AG403">
        <v>0.69863651362332102</v>
      </c>
      <c r="AH403">
        <v>0.9101364677452155</v>
      </c>
      <c r="AI403">
        <v>0.93129176313037398</v>
      </c>
    </row>
    <row r="404" spans="1:35" x14ac:dyDescent="0.3">
      <c r="A404">
        <v>32</v>
      </c>
      <c r="B404">
        <v>378</v>
      </c>
      <c r="C404" s="26">
        <v>0</v>
      </c>
      <c r="D404" s="26">
        <v>218</v>
      </c>
      <c r="E404" s="26">
        <v>1</v>
      </c>
      <c r="F404">
        <v>-1.3180290342894865</v>
      </c>
      <c r="G404">
        <v>-0.84348649697377409</v>
      </c>
      <c r="H404">
        <v>-0.47454253731571239</v>
      </c>
      <c r="I404" t="s">
        <v>604</v>
      </c>
      <c r="J404" t="s">
        <v>32</v>
      </c>
      <c r="K404" t="s">
        <v>68</v>
      </c>
      <c r="L404" t="s">
        <v>275</v>
      </c>
      <c r="M404" s="27">
        <v>27.2</v>
      </c>
      <c r="N404" s="28">
        <v>6</v>
      </c>
      <c r="O404">
        <v>6.386111111111112</v>
      </c>
      <c r="P404">
        <v>1.6666666666666667</v>
      </c>
      <c r="Q404">
        <v>0.33333333333333331</v>
      </c>
      <c r="R404">
        <v>1.6666666666666667</v>
      </c>
      <c r="S404">
        <v>0</v>
      </c>
      <c r="T404">
        <v>0.16666666666666666</v>
      </c>
      <c r="U404">
        <v>0</v>
      </c>
      <c r="V404">
        <v>0.75</v>
      </c>
      <c r="W404">
        <v>0.66666666666666663</v>
      </c>
      <c r="X404">
        <v>1</v>
      </c>
      <c r="Y404">
        <v>0.33333333333333331</v>
      </c>
      <c r="Z404">
        <v>0.5</v>
      </c>
      <c r="AA404">
        <v>-2.2640319168060485</v>
      </c>
      <c r="AB404">
        <v>-1.1551446236725977</v>
      </c>
      <c r="AC404">
        <v>-1.5397183122821028</v>
      </c>
      <c r="AD404">
        <v>-1.4508704652563991</v>
      </c>
      <c r="AE404">
        <v>-1.8070086579900344</v>
      </c>
      <c r="AF404">
        <v>-1.1277084716364882</v>
      </c>
      <c r="AG404">
        <v>0.21478328778955683</v>
      </c>
      <c r="AH404">
        <v>0.11827920761726576</v>
      </c>
      <c r="AI404">
        <v>1.4200414794728824</v>
      </c>
    </row>
    <row r="405" spans="1:35" x14ac:dyDescent="0.3">
      <c r="A405">
        <v>31</v>
      </c>
      <c r="B405">
        <v>365</v>
      </c>
      <c r="C405" s="26">
        <v>0</v>
      </c>
      <c r="D405" s="26">
        <v>643</v>
      </c>
      <c r="E405" s="26">
        <v>0</v>
      </c>
      <c r="F405">
        <v>-1.2563944498204693</v>
      </c>
      <c r="G405">
        <v>-0.72592612289732295</v>
      </c>
      <c r="H405">
        <v>-0.53046832692314638</v>
      </c>
      <c r="I405" t="s">
        <v>593</v>
      </c>
      <c r="J405" t="s">
        <v>32</v>
      </c>
      <c r="K405" t="s">
        <v>35</v>
      </c>
      <c r="L405" t="s">
        <v>45</v>
      </c>
      <c r="M405" s="27">
        <v>22.3</v>
      </c>
      <c r="N405" s="28">
        <v>4</v>
      </c>
      <c r="O405">
        <v>3.5291666666666663</v>
      </c>
      <c r="P405">
        <v>3.25</v>
      </c>
      <c r="Q405">
        <v>0.75</v>
      </c>
      <c r="R405">
        <v>0.75</v>
      </c>
      <c r="S405">
        <v>0</v>
      </c>
      <c r="T405">
        <v>0</v>
      </c>
      <c r="U405">
        <v>0.25</v>
      </c>
      <c r="V405">
        <v>0.66666666666666663</v>
      </c>
      <c r="W405">
        <v>1.5</v>
      </c>
      <c r="X405">
        <v>1</v>
      </c>
      <c r="Y405">
        <v>0.5</v>
      </c>
      <c r="Z405">
        <v>0</v>
      </c>
      <c r="AA405">
        <v>-2.0081966981637502</v>
      </c>
      <c r="AB405">
        <v>-0.75562655143591817</v>
      </c>
      <c r="AC405">
        <v>-1.867582777052307</v>
      </c>
      <c r="AD405">
        <v>-1.4508704652563991</v>
      </c>
      <c r="AE405">
        <v>-2.1702240241422683</v>
      </c>
      <c r="AF405">
        <v>-0.73972556632270381</v>
      </c>
      <c r="AG405">
        <v>0.35263484685198709</v>
      </c>
      <c r="AH405">
        <v>0.19746493363006073</v>
      </c>
      <c r="AI405">
        <v>1.9087911958153909</v>
      </c>
    </row>
    <row r="406" spans="1:35" x14ac:dyDescent="0.3">
      <c r="A406">
        <v>2</v>
      </c>
      <c r="B406">
        <v>18</v>
      </c>
      <c r="C406" s="26">
        <v>25.6</v>
      </c>
      <c r="D406" s="26">
        <v>24</v>
      </c>
      <c r="E406" s="26">
        <v>92</v>
      </c>
      <c r="F406">
        <v>0.61385896999680767</v>
      </c>
      <c r="G406">
        <v>1.0316043385462419</v>
      </c>
      <c r="H406">
        <v>-0.41774536854943423</v>
      </c>
      <c r="I406" t="s">
        <v>70</v>
      </c>
      <c r="J406" t="s">
        <v>71</v>
      </c>
      <c r="K406" t="s">
        <v>72</v>
      </c>
      <c r="L406" t="s">
        <v>45</v>
      </c>
      <c r="M406" s="27">
        <v>21.3</v>
      </c>
      <c r="N406" s="28">
        <v>1</v>
      </c>
      <c r="O406">
        <v>33.4</v>
      </c>
      <c r="P406">
        <v>18</v>
      </c>
      <c r="Q406">
        <v>0</v>
      </c>
      <c r="R406">
        <v>11</v>
      </c>
      <c r="S406">
        <v>0</v>
      </c>
      <c r="T406">
        <v>1</v>
      </c>
      <c r="U406">
        <v>4</v>
      </c>
      <c r="V406">
        <v>0.6428571428571429</v>
      </c>
      <c r="W406">
        <v>14</v>
      </c>
      <c r="X406">
        <v>0</v>
      </c>
      <c r="Y406">
        <v>0</v>
      </c>
      <c r="Z406">
        <v>0</v>
      </c>
      <c r="AA406">
        <v>0.37511033866187016</v>
      </c>
      <c r="AB406">
        <v>-1.4747590814619411</v>
      </c>
      <c r="AC406">
        <v>1.7985380562872499</v>
      </c>
      <c r="AD406">
        <v>-1.4508704652563991</v>
      </c>
      <c r="AE406">
        <v>9.0681727711352921E-3</v>
      </c>
      <c r="AF406">
        <v>5.0800180133840627</v>
      </c>
      <c r="AG406">
        <v>3.0786350611231321</v>
      </c>
      <c r="AH406">
        <v>-4.0092244408324193E-2</v>
      </c>
      <c r="AI406">
        <v>1.9087911958153909</v>
      </c>
    </row>
    <row r="407" spans="1:35" x14ac:dyDescent="0.3">
      <c r="A407">
        <v>23</v>
      </c>
      <c r="B407">
        <v>269</v>
      </c>
      <c r="C407" s="26">
        <v>0</v>
      </c>
      <c r="D407" s="26">
        <v>266</v>
      </c>
      <c r="E407" s="26">
        <v>0</v>
      </c>
      <c r="F407">
        <v>-0.8799174890138175</v>
      </c>
      <c r="G407">
        <v>-0.45779454015978771</v>
      </c>
      <c r="H407">
        <v>-0.42212294885402979</v>
      </c>
      <c r="I407" t="s">
        <v>492</v>
      </c>
      <c r="J407" t="s">
        <v>32</v>
      </c>
      <c r="K407" t="s">
        <v>52</v>
      </c>
      <c r="L407" t="s">
        <v>274</v>
      </c>
      <c r="M407" s="27">
        <v>27.6</v>
      </c>
      <c r="N407" s="28">
        <v>3</v>
      </c>
      <c r="O407">
        <v>15.033333333333333</v>
      </c>
      <c r="P407">
        <v>6</v>
      </c>
      <c r="Q407">
        <v>1</v>
      </c>
      <c r="R407">
        <v>2.3333333333333335</v>
      </c>
      <c r="S407">
        <v>0</v>
      </c>
      <c r="T407">
        <v>0.66666666666666663</v>
      </c>
      <c r="U407">
        <v>0.66666666666666663</v>
      </c>
      <c r="V407">
        <v>0.5</v>
      </c>
      <c r="W407">
        <v>4.666666666666667</v>
      </c>
      <c r="X407">
        <v>0.5</v>
      </c>
      <c r="Y407">
        <v>0.66666666666666663</v>
      </c>
      <c r="Z407">
        <v>0</v>
      </c>
      <c r="AA407">
        <v>-1.5638513184166005</v>
      </c>
      <c r="AB407">
        <v>-0.51591570809391052</v>
      </c>
      <c r="AC407">
        <v>-1.3012714288128633</v>
      </c>
      <c r="AD407">
        <v>-1.4508704652563991</v>
      </c>
      <c r="AE407">
        <v>-0.71736255953333261</v>
      </c>
      <c r="AF407">
        <v>-9.3087390799729816E-2</v>
      </c>
      <c r="AG407">
        <v>0.13048036584324113</v>
      </c>
      <c r="AH407">
        <v>-0.51706355218388633</v>
      </c>
      <c r="AI407">
        <v>1.9087911958153909</v>
      </c>
    </row>
    <row r="408" spans="1:35" x14ac:dyDescent="0.3">
      <c r="A408">
        <v>28</v>
      </c>
      <c r="B408">
        <v>335</v>
      </c>
      <c r="C408" s="26">
        <v>0</v>
      </c>
      <c r="D408" s="26">
        <v>270</v>
      </c>
      <c r="E408" s="26">
        <v>0</v>
      </c>
      <c r="F408">
        <v>-1.0994384078020525</v>
      </c>
      <c r="G408">
        <v>-0.6235291058531589</v>
      </c>
      <c r="H408">
        <v>-0.47590930194889358</v>
      </c>
      <c r="I408" t="s">
        <v>562</v>
      </c>
      <c r="J408" t="s">
        <v>32</v>
      </c>
      <c r="K408" t="s">
        <v>68</v>
      </c>
      <c r="L408" t="s">
        <v>45</v>
      </c>
      <c r="M408" s="27">
        <v>22.9</v>
      </c>
      <c r="N408" s="28">
        <v>1</v>
      </c>
      <c r="O408">
        <v>16.633333333333333</v>
      </c>
      <c r="P408">
        <v>6</v>
      </c>
      <c r="Q408">
        <v>0</v>
      </c>
      <c r="R408">
        <v>2</v>
      </c>
      <c r="S408">
        <v>0</v>
      </c>
      <c r="T408">
        <v>0</v>
      </c>
      <c r="U408">
        <v>1</v>
      </c>
      <c r="V408">
        <v>0.5</v>
      </c>
      <c r="W408">
        <v>6</v>
      </c>
      <c r="X408">
        <v>0</v>
      </c>
      <c r="Y408">
        <v>0</v>
      </c>
      <c r="Z408">
        <v>0</v>
      </c>
      <c r="AA408">
        <v>-1.5638513184166005</v>
      </c>
      <c r="AB408">
        <v>-1.4747590814619411</v>
      </c>
      <c r="AC408">
        <v>-1.4204948705474831</v>
      </c>
      <c r="AD408">
        <v>-1.4508704652563991</v>
      </c>
      <c r="AE408">
        <v>-2.1702240241422683</v>
      </c>
      <c r="AF408">
        <v>0.42422314961864949</v>
      </c>
      <c r="AG408">
        <v>0.17551570612054579</v>
      </c>
      <c r="AH408">
        <v>-4.0092244408324193E-2</v>
      </c>
      <c r="AI408">
        <v>1.9087911958153909</v>
      </c>
    </row>
    <row r="409" spans="1:35" x14ac:dyDescent="0.3">
      <c r="A409">
        <v>30</v>
      </c>
      <c r="B409">
        <v>350</v>
      </c>
      <c r="C409" s="26">
        <v>0</v>
      </c>
      <c r="D409" s="26">
        <v>0</v>
      </c>
      <c r="E409" s="26">
        <v>0</v>
      </c>
      <c r="F409">
        <v>-1.1561524164839267</v>
      </c>
      <c r="G409">
        <v>-1.000979035769173</v>
      </c>
      <c r="H409">
        <v>-0.15517338071475373</v>
      </c>
      <c r="I409" t="s">
        <v>579</v>
      </c>
      <c r="J409" t="s">
        <v>32</v>
      </c>
      <c r="K409" t="s">
        <v>48</v>
      </c>
      <c r="L409" t="s">
        <v>274</v>
      </c>
      <c r="M409" s="27">
        <v>29.4</v>
      </c>
      <c r="N409" s="28">
        <v>1</v>
      </c>
      <c r="O409">
        <v>11.516666666666667</v>
      </c>
      <c r="P409">
        <v>5</v>
      </c>
      <c r="Q409">
        <v>1</v>
      </c>
      <c r="R409">
        <v>3</v>
      </c>
      <c r="S409">
        <v>0</v>
      </c>
      <c r="T409">
        <v>0</v>
      </c>
      <c r="U409">
        <v>0</v>
      </c>
      <c r="V409">
        <v>0.5</v>
      </c>
      <c r="W409">
        <v>4</v>
      </c>
      <c r="X409">
        <v>0</v>
      </c>
      <c r="Y409">
        <v>0</v>
      </c>
      <c r="Z409">
        <v>3</v>
      </c>
      <c r="AA409">
        <v>-1.725431456506473</v>
      </c>
      <c r="AB409">
        <v>-0.51591570809391052</v>
      </c>
      <c r="AC409">
        <v>-1.0628245453436238</v>
      </c>
      <c r="AD409">
        <v>-1.4508704652563991</v>
      </c>
      <c r="AE409">
        <v>-2.1702240241422683</v>
      </c>
      <c r="AF409">
        <v>-1.1277084716364882</v>
      </c>
      <c r="AG409">
        <v>0.10796269570458877</v>
      </c>
      <c r="AH409">
        <v>-4.0092244408324193E-2</v>
      </c>
      <c r="AI409">
        <v>-1.0237071022396598</v>
      </c>
    </row>
    <row r="410" spans="1:35" x14ac:dyDescent="0.3">
      <c r="A410">
        <v>32</v>
      </c>
      <c r="B410">
        <v>376</v>
      </c>
      <c r="C410" s="26">
        <v>125.5</v>
      </c>
      <c r="D410" s="26">
        <v>640</v>
      </c>
      <c r="E410" s="26">
        <v>2</v>
      </c>
      <c r="F410">
        <v>-1.31621291812077</v>
      </c>
      <c r="G410">
        <v>-0.90824844089004719</v>
      </c>
      <c r="H410">
        <v>-0.40796447723072282</v>
      </c>
      <c r="I410" t="s">
        <v>602</v>
      </c>
      <c r="J410" t="s">
        <v>241</v>
      </c>
      <c r="K410" t="s">
        <v>50</v>
      </c>
      <c r="L410" t="s">
        <v>45</v>
      </c>
      <c r="M410" s="27">
        <v>23.9</v>
      </c>
      <c r="N410" s="28">
        <v>1</v>
      </c>
      <c r="O410">
        <v>3.6333333333333333</v>
      </c>
      <c r="P410">
        <v>4</v>
      </c>
      <c r="Q410">
        <v>0</v>
      </c>
      <c r="R410">
        <v>3</v>
      </c>
      <c r="S410">
        <v>0</v>
      </c>
      <c r="T410">
        <v>0</v>
      </c>
      <c r="U410">
        <v>0</v>
      </c>
      <c r="V410">
        <v>0.5</v>
      </c>
      <c r="W410">
        <v>4</v>
      </c>
      <c r="X410">
        <v>0</v>
      </c>
      <c r="Y410">
        <v>0</v>
      </c>
      <c r="Z410">
        <v>1</v>
      </c>
      <c r="AA410">
        <v>-1.8870115945963457</v>
      </c>
      <c r="AB410">
        <v>-1.4747590814619411</v>
      </c>
      <c r="AC410">
        <v>-1.0628245453436238</v>
      </c>
      <c r="AD410">
        <v>-1.4508704652563991</v>
      </c>
      <c r="AE410">
        <v>-2.1702240241422683</v>
      </c>
      <c r="AF410">
        <v>-1.1277084716364882</v>
      </c>
      <c r="AG410">
        <v>0.10796269570458877</v>
      </c>
      <c r="AH410">
        <v>-4.0092244408324193E-2</v>
      </c>
      <c r="AI410">
        <v>0.93129176313037398</v>
      </c>
    </row>
    <row r="411" spans="1:35" x14ac:dyDescent="0.3">
      <c r="A411">
        <v>33</v>
      </c>
      <c r="B411">
        <v>385</v>
      </c>
      <c r="C411" s="26">
        <v>0</v>
      </c>
      <c r="D411" s="26">
        <v>470</v>
      </c>
      <c r="E411" s="26">
        <v>0</v>
      </c>
      <c r="F411">
        <v>-1.3558437352887067</v>
      </c>
      <c r="G411">
        <v>-0.92505495536029492</v>
      </c>
      <c r="H411">
        <v>-0.4307887799284118</v>
      </c>
      <c r="I411" t="s">
        <v>613</v>
      </c>
      <c r="J411" t="s">
        <v>614</v>
      </c>
      <c r="K411" t="s">
        <v>124</v>
      </c>
      <c r="L411" t="s">
        <v>275</v>
      </c>
      <c r="M411" s="27">
        <v>22.6</v>
      </c>
      <c r="N411" s="28">
        <v>4</v>
      </c>
      <c r="O411">
        <v>2.7958333333333334</v>
      </c>
      <c r="P411">
        <v>0.75</v>
      </c>
      <c r="Q411">
        <v>0</v>
      </c>
      <c r="R411">
        <v>1</v>
      </c>
      <c r="S411">
        <v>0</v>
      </c>
      <c r="T411">
        <v>0.25</v>
      </c>
      <c r="U411">
        <v>0.5</v>
      </c>
      <c r="V411">
        <v>0.5</v>
      </c>
      <c r="W411">
        <v>0.5</v>
      </c>
      <c r="X411">
        <v>0.5</v>
      </c>
      <c r="Y411">
        <v>0.5</v>
      </c>
      <c r="Z411">
        <v>0.75</v>
      </c>
      <c r="AA411">
        <v>-2.4121470433884316</v>
      </c>
      <c r="AB411">
        <v>-1.4747590814619411</v>
      </c>
      <c r="AC411">
        <v>-1.7781651957513422</v>
      </c>
      <c r="AD411">
        <v>-1.4508704652563991</v>
      </c>
      <c r="AE411">
        <v>-1.6254009749139173</v>
      </c>
      <c r="AF411">
        <v>-0.35174266100891938</v>
      </c>
      <c r="AG411">
        <v>-1.0255072523336028E-2</v>
      </c>
      <c r="AH411">
        <v>-0.39782072523999584</v>
      </c>
      <c r="AI411">
        <v>1.1756666213016282</v>
      </c>
    </row>
    <row r="412" spans="1:35" x14ac:dyDescent="0.3">
      <c r="A412">
        <v>34</v>
      </c>
      <c r="B412">
        <v>405</v>
      </c>
      <c r="C412" s="26">
        <v>0</v>
      </c>
      <c r="D412" s="26">
        <v>366</v>
      </c>
      <c r="E412" s="26">
        <v>0</v>
      </c>
      <c r="F412">
        <v>-1.4587185801425189</v>
      </c>
      <c r="G412">
        <v>-0.92173396501128757</v>
      </c>
      <c r="H412">
        <v>-0.5369846151312313</v>
      </c>
      <c r="I412" t="s">
        <v>634</v>
      </c>
      <c r="J412" t="s">
        <v>32</v>
      </c>
      <c r="K412" t="s">
        <v>33</v>
      </c>
      <c r="L412" t="s">
        <v>275</v>
      </c>
      <c r="M412" s="27">
        <v>25</v>
      </c>
      <c r="N412" s="28">
        <v>2</v>
      </c>
      <c r="O412">
        <v>2.3416666666666668</v>
      </c>
      <c r="P412">
        <v>1.5</v>
      </c>
      <c r="Q412">
        <v>0.5</v>
      </c>
      <c r="R412">
        <v>0</v>
      </c>
      <c r="S412">
        <v>0</v>
      </c>
      <c r="T412">
        <v>0</v>
      </c>
      <c r="U412">
        <v>0</v>
      </c>
      <c r="V412">
        <v>0.5</v>
      </c>
      <c r="W412">
        <v>1</v>
      </c>
      <c r="X412">
        <v>0</v>
      </c>
      <c r="Y412">
        <v>0</v>
      </c>
      <c r="Z412">
        <v>0</v>
      </c>
      <c r="AA412">
        <v>-2.290961939821027</v>
      </c>
      <c r="AB412">
        <v>-0.99533739477792582</v>
      </c>
      <c r="AC412">
        <v>-2.1358355209552013</v>
      </c>
      <c r="AD412">
        <v>-1.4508704652563991</v>
      </c>
      <c r="AE412">
        <v>-2.1702240241422683</v>
      </c>
      <c r="AF412">
        <v>-1.1277084716364882</v>
      </c>
      <c r="AG412">
        <v>6.6331800806532296E-3</v>
      </c>
      <c r="AH412">
        <v>-4.0092244408324193E-2</v>
      </c>
      <c r="AI412">
        <v>1.9087911958153909</v>
      </c>
    </row>
    <row r="413" spans="1:35" x14ac:dyDescent="0.3">
      <c r="A413">
        <v>35</v>
      </c>
      <c r="B413">
        <v>409</v>
      </c>
      <c r="C413" s="26">
        <v>0</v>
      </c>
      <c r="D413" s="26">
        <v>665</v>
      </c>
      <c r="E413" s="26">
        <v>0</v>
      </c>
      <c r="F413">
        <v>-1.4645701933475503</v>
      </c>
      <c r="G413">
        <v>-0.92253227470320331</v>
      </c>
      <c r="H413">
        <v>-0.54203791864434703</v>
      </c>
      <c r="I413" t="s">
        <v>637</v>
      </c>
      <c r="J413" t="s">
        <v>241</v>
      </c>
      <c r="K413" t="s">
        <v>100</v>
      </c>
      <c r="L413" t="s">
        <v>275</v>
      </c>
      <c r="M413" s="27">
        <v>21.8</v>
      </c>
      <c r="N413" s="28">
        <v>1</v>
      </c>
      <c r="O413">
        <v>2.7333333333333334</v>
      </c>
      <c r="P413">
        <v>2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0.5</v>
      </c>
      <c r="W413">
        <v>2</v>
      </c>
      <c r="X413">
        <v>0</v>
      </c>
      <c r="Y413">
        <v>0</v>
      </c>
      <c r="Z413">
        <v>0</v>
      </c>
      <c r="AA413">
        <v>-2.2101718707760907</v>
      </c>
      <c r="AB413">
        <v>-1.4747590814619411</v>
      </c>
      <c r="AC413">
        <v>-1.7781651957513422</v>
      </c>
      <c r="AD413">
        <v>-1.4508704652563991</v>
      </c>
      <c r="AE413">
        <v>-2.1702240241422683</v>
      </c>
      <c r="AF413">
        <v>-1.1277084716364882</v>
      </c>
      <c r="AG413">
        <v>4.0409685288631744E-2</v>
      </c>
      <c r="AH413">
        <v>-4.0092244408324193E-2</v>
      </c>
      <c r="AI413">
        <v>1.9087911958153909</v>
      </c>
    </row>
    <row r="414" spans="1:35" x14ac:dyDescent="0.3">
      <c r="A414">
        <v>37</v>
      </c>
      <c r="B414">
        <v>438</v>
      </c>
      <c r="C414" s="26">
        <v>0</v>
      </c>
      <c r="D414" s="26">
        <v>354</v>
      </c>
      <c r="E414" s="26">
        <v>0</v>
      </c>
      <c r="F414">
        <v>-1.5668071385055278</v>
      </c>
      <c r="G414">
        <v>-1.1106609467910764</v>
      </c>
      <c r="H414">
        <v>-0.45614619171445137</v>
      </c>
      <c r="I414" t="s">
        <v>668</v>
      </c>
      <c r="J414" t="s">
        <v>162</v>
      </c>
      <c r="K414" t="s">
        <v>68</v>
      </c>
      <c r="L414" t="s">
        <v>45</v>
      </c>
      <c r="M414" s="27">
        <v>28.9</v>
      </c>
      <c r="N414" s="28">
        <v>1</v>
      </c>
      <c r="O414">
        <v>8.2833333333333332</v>
      </c>
      <c r="P414">
        <v>3</v>
      </c>
      <c r="Q414">
        <v>0</v>
      </c>
      <c r="R414">
        <v>3</v>
      </c>
      <c r="S414">
        <v>0</v>
      </c>
      <c r="T414">
        <v>2</v>
      </c>
      <c r="U414">
        <v>2</v>
      </c>
      <c r="V414">
        <v>0.5</v>
      </c>
      <c r="W414">
        <v>2</v>
      </c>
      <c r="X414">
        <v>0.16666666666666666</v>
      </c>
      <c r="Y414">
        <v>6</v>
      </c>
      <c r="Z414">
        <v>1</v>
      </c>
      <c r="AA414">
        <v>-2.0485917326862184</v>
      </c>
      <c r="AB414">
        <v>-1.4747590814619411</v>
      </c>
      <c r="AC414">
        <v>-1.0628245453436238</v>
      </c>
      <c r="AD414">
        <v>-1.4508704652563991</v>
      </c>
      <c r="AE414">
        <v>2.1883603696845388</v>
      </c>
      <c r="AF414">
        <v>1.9761547708737872</v>
      </c>
      <c r="AG414">
        <v>4.0409685288631744E-2</v>
      </c>
      <c r="AH414">
        <v>-9.0951192853488383</v>
      </c>
      <c r="AI414">
        <v>0.93129176313037398</v>
      </c>
    </row>
    <row r="415" spans="1:35" x14ac:dyDescent="0.3">
      <c r="A415">
        <v>35</v>
      </c>
      <c r="B415">
        <v>414</v>
      </c>
      <c r="C415" s="26">
        <v>0</v>
      </c>
      <c r="D415" s="26">
        <v>338</v>
      </c>
      <c r="E415" s="26">
        <v>0</v>
      </c>
      <c r="F415">
        <v>-1.4832454492631684</v>
      </c>
      <c r="G415">
        <v>-0.95768330014537861</v>
      </c>
      <c r="H415">
        <v>-0.52556214911778976</v>
      </c>
      <c r="I415" t="s">
        <v>643</v>
      </c>
      <c r="J415" t="s">
        <v>32</v>
      </c>
      <c r="K415" t="s">
        <v>39</v>
      </c>
      <c r="L415" t="s">
        <v>274</v>
      </c>
      <c r="M415" s="27">
        <v>34.1</v>
      </c>
      <c r="N415" s="28">
        <v>3</v>
      </c>
      <c r="O415">
        <v>8.8055555555555554</v>
      </c>
      <c r="P415">
        <v>2.6666666666666665</v>
      </c>
      <c r="Q415">
        <v>0</v>
      </c>
      <c r="R415">
        <v>0.33333333333333331</v>
      </c>
      <c r="S415">
        <v>0</v>
      </c>
      <c r="T415">
        <v>0</v>
      </c>
      <c r="U415">
        <v>0</v>
      </c>
      <c r="V415">
        <v>0.44444444444444442</v>
      </c>
      <c r="W415">
        <v>3</v>
      </c>
      <c r="X415">
        <v>0</v>
      </c>
      <c r="Y415">
        <v>0</v>
      </c>
      <c r="Z415">
        <v>0</v>
      </c>
      <c r="AA415">
        <v>-2.1024517787161758</v>
      </c>
      <c r="AB415">
        <v>-1.4747590814619411</v>
      </c>
      <c r="AC415">
        <v>-2.0166120792205819</v>
      </c>
      <c r="AD415">
        <v>-1.4508704652563991</v>
      </c>
      <c r="AE415">
        <v>-2.1702240241422683</v>
      </c>
      <c r="AF415">
        <v>-1.1277084716364882</v>
      </c>
      <c r="AG415">
        <v>-0.14522275228161963</v>
      </c>
      <c r="AH415">
        <v>-4.0092244408324193E-2</v>
      </c>
      <c r="AI415">
        <v>1.9087911958153909</v>
      </c>
    </row>
    <row r="416" spans="1:35" x14ac:dyDescent="0.3">
      <c r="A416">
        <v>17</v>
      </c>
      <c r="B416">
        <v>196</v>
      </c>
      <c r="C416" s="26">
        <v>73.7</v>
      </c>
      <c r="D416" s="26">
        <v>73</v>
      </c>
      <c r="E416" s="26">
        <v>83</v>
      </c>
      <c r="F416">
        <v>-0.60351439971492604</v>
      </c>
      <c r="G416">
        <v>-0.60143728777917049</v>
      </c>
      <c r="H416">
        <v>-2.077111935755549E-3</v>
      </c>
      <c r="I416" t="s">
        <v>421</v>
      </c>
      <c r="J416" t="s">
        <v>422</v>
      </c>
      <c r="K416" t="s">
        <v>124</v>
      </c>
      <c r="L416" t="s">
        <v>275</v>
      </c>
      <c r="M416" s="27">
        <v>20.7</v>
      </c>
      <c r="N416" s="28">
        <v>1</v>
      </c>
      <c r="O416">
        <v>27.7</v>
      </c>
      <c r="P416">
        <v>14</v>
      </c>
      <c r="Q416">
        <v>0</v>
      </c>
      <c r="R416">
        <v>10</v>
      </c>
      <c r="S416">
        <v>0</v>
      </c>
      <c r="T416">
        <v>1</v>
      </c>
      <c r="U416">
        <v>1</v>
      </c>
      <c r="V416">
        <v>0.375</v>
      </c>
      <c r="W416">
        <v>16</v>
      </c>
      <c r="X416">
        <v>0.5</v>
      </c>
      <c r="Y416">
        <v>4</v>
      </c>
      <c r="Z416">
        <v>1</v>
      </c>
      <c r="AA416">
        <v>-0.27121021369762005</v>
      </c>
      <c r="AB416">
        <v>-1.4747590814619411</v>
      </c>
      <c r="AC416">
        <v>1.4408677310833906</v>
      </c>
      <c r="AD416">
        <v>-1.4508704652563991</v>
      </c>
      <c r="AE416">
        <v>9.0681727711352921E-3</v>
      </c>
      <c r="AF416">
        <v>0.42422314961864949</v>
      </c>
      <c r="AG416">
        <v>-2.1196265551384261</v>
      </c>
      <c r="AH416">
        <v>-2.9019200910616973</v>
      </c>
      <c r="AI416">
        <v>0.93129176313037398</v>
      </c>
    </row>
    <row r="417" spans="1:35" x14ac:dyDescent="0.3">
      <c r="A417">
        <v>24</v>
      </c>
      <c r="B417">
        <v>281</v>
      </c>
      <c r="C417" s="26">
        <v>0</v>
      </c>
      <c r="D417" s="26">
        <v>404</v>
      </c>
      <c r="E417" s="26">
        <v>0</v>
      </c>
      <c r="F417">
        <v>-0.91375033704476594</v>
      </c>
      <c r="G417">
        <v>-0.58686698459146458</v>
      </c>
      <c r="H417">
        <v>-0.32688335245330136</v>
      </c>
      <c r="I417" t="s">
        <v>502</v>
      </c>
      <c r="J417" t="s">
        <v>32</v>
      </c>
      <c r="K417" t="s">
        <v>44</v>
      </c>
      <c r="L417" t="s">
        <v>275</v>
      </c>
      <c r="M417" s="27">
        <v>23.8</v>
      </c>
      <c r="N417" s="28">
        <v>2</v>
      </c>
      <c r="O417">
        <v>10.516666666666667</v>
      </c>
      <c r="P417">
        <v>2.5</v>
      </c>
      <c r="Q417">
        <v>0.5</v>
      </c>
      <c r="R417">
        <v>1.5</v>
      </c>
      <c r="S417">
        <v>0</v>
      </c>
      <c r="T417">
        <v>0.5</v>
      </c>
      <c r="U417">
        <v>1</v>
      </c>
      <c r="V417">
        <v>0.33333333333333331</v>
      </c>
      <c r="W417">
        <v>1.5</v>
      </c>
      <c r="X417">
        <v>1</v>
      </c>
      <c r="Y417">
        <v>1</v>
      </c>
      <c r="Z417">
        <v>0.5</v>
      </c>
      <c r="AA417">
        <v>-2.1293818017311543</v>
      </c>
      <c r="AB417">
        <v>-0.99533739477792582</v>
      </c>
      <c r="AC417">
        <v>-1.5993300331494127</v>
      </c>
      <c r="AD417">
        <v>-1.4508704652563991</v>
      </c>
      <c r="AE417">
        <v>-1.0805779256855663</v>
      </c>
      <c r="AF417">
        <v>0.42422314961864949</v>
      </c>
      <c r="AG417">
        <v>-0.30559198148270222</v>
      </c>
      <c r="AH417">
        <v>0.43502211166844573</v>
      </c>
      <c r="AI417">
        <v>1.4200414794728824</v>
      </c>
    </row>
    <row r="418" spans="1:35" x14ac:dyDescent="0.3">
      <c r="A418">
        <v>32</v>
      </c>
      <c r="B418">
        <v>380</v>
      </c>
      <c r="C418" s="26">
        <v>0</v>
      </c>
      <c r="D418" s="26">
        <v>655</v>
      </c>
      <c r="E418" s="26">
        <v>0</v>
      </c>
      <c r="F418">
        <v>-1.3255708377891036</v>
      </c>
      <c r="G418">
        <v>-0.83739692466814963</v>
      </c>
      <c r="H418">
        <v>-0.48817391312095393</v>
      </c>
      <c r="I418" t="s">
        <v>606</v>
      </c>
      <c r="J418" t="s">
        <v>32</v>
      </c>
      <c r="K418" t="s">
        <v>52</v>
      </c>
      <c r="L418" t="s">
        <v>275</v>
      </c>
      <c r="M418" s="27">
        <v>21.8</v>
      </c>
      <c r="N418" s="28">
        <v>4</v>
      </c>
      <c r="O418">
        <v>4.0750000000000002</v>
      </c>
      <c r="P418">
        <v>1.75</v>
      </c>
      <c r="Q418">
        <v>0.25</v>
      </c>
      <c r="R418">
        <v>0.75</v>
      </c>
      <c r="S418">
        <v>0</v>
      </c>
      <c r="T418">
        <v>0</v>
      </c>
      <c r="U418">
        <v>0.25</v>
      </c>
      <c r="V418">
        <v>0.33333333333333331</v>
      </c>
      <c r="W418">
        <v>0.75</v>
      </c>
      <c r="X418">
        <v>1</v>
      </c>
      <c r="Y418">
        <v>1</v>
      </c>
      <c r="Z418">
        <v>0</v>
      </c>
      <c r="AA418">
        <v>-2.2505669052985589</v>
      </c>
      <c r="AB418">
        <v>-1.2350482381199335</v>
      </c>
      <c r="AC418">
        <v>-1.867582777052307</v>
      </c>
      <c r="AD418">
        <v>-1.4508704652563991</v>
      </c>
      <c r="AE418">
        <v>-2.1702240241422683</v>
      </c>
      <c r="AF418">
        <v>-0.73972556632270381</v>
      </c>
      <c r="AG418">
        <v>-0.16636765330501374</v>
      </c>
      <c r="AH418">
        <v>0.43502211166844573</v>
      </c>
      <c r="AI418">
        <v>1.9087911958153909</v>
      </c>
    </row>
    <row r="419" spans="1:35" x14ac:dyDescent="0.3">
      <c r="A419">
        <v>33</v>
      </c>
      <c r="B419">
        <v>387</v>
      </c>
      <c r="C419" s="26">
        <v>0</v>
      </c>
      <c r="D419" s="26">
        <v>261</v>
      </c>
      <c r="E419" s="26">
        <v>0</v>
      </c>
      <c r="F419">
        <v>-1.3683205988784211</v>
      </c>
      <c r="G419">
        <v>-0.97919269502614981</v>
      </c>
      <c r="H419">
        <v>-0.38912790385227125</v>
      </c>
      <c r="I419" t="s">
        <v>616</v>
      </c>
      <c r="J419" t="s">
        <v>32</v>
      </c>
      <c r="K419" t="s">
        <v>64</v>
      </c>
      <c r="L419" t="s">
        <v>275</v>
      </c>
      <c r="M419" s="27">
        <v>23.5</v>
      </c>
      <c r="N419" s="28">
        <v>5</v>
      </c>
      <c r="O419">
        <v>3.753333333333333</v>
      </c>
      <c r="P419">
        <v>1.4</v>
      </c>
      <c r="Q419">
        <v>0.2</v>
      </c>
      <c r="R419">
        <v>1.4</v>
      </c>
      <c r="S419">
        <v>0</v>
      </c>
      <c r="T419">
        <v>0.2</v>
      </c>
      <c r="U419">
        <v>0</v>
      </c>
      <c r="V419">
        <v>0.33333333333333331</v>
      </c>
      <c r="W419">
        <v>1.8</v>
      </c>
      <c r="X419">
        <v>0</v>
      </c>
      <c r="Y419">
        <v>0</v>
      </c>
      <c r="Z419">
        <v>0.8</v>
      </c>
      <c r="AA419">
        <v>-2.3071199536300142</v>
      </c>
      <c r="AB419">
        <v>-1.2829904067883351</v>
      </c>
      <c r="AC419">
        <v>-1.6350970656697985</v>
      </c>
      <c r="AD419">
        <v>-1.4508704652563991</v>
      </c>
      <c r="AE419">
        <v>-1.7343655847595874</v>
      </c>
      <c r="AF419">
        <v>-1.1277084716364882</v>
      </c>
      <c r="AG419">
        <v>-0.36128171275377757</v>
      </c>
      <c r="AH419">
        <v>-4.0092244408324193E-2</v>
      </c>
      <c r="AI419">
        <v>1.1267916496673773</v>
      </c>
    </row>
    <row r="420" spans="1:35" x14ac:dyDescent="0.3">
      <c r="A420">
        <v>36</v>
      </c>
      <c r="B420">
        <v>421</v>
      </c>
      <c r="C420" s="26">
        <v>0</v>
      </c>
      <c r="D420" s="26">
        <v>688</v>
      </c>
      <c r="E420" s="26">
        <v>0</v>
      </c>
      <c r="F420">
        <v>-1.5132009505892365</v>
      </c>
      <c r="G420">
        <v>-0.99880082664355185</v>
      </c>
      <c r="H420">
        <v>-0.51440012394568468</v>
      </c>
      <c r="I420" t="s">
        <v>650</v>
      </c>
      <c r="J420" t="s">
        <v>32</v>
      </c>
      <c r="K420" t="s">
        <v>78</v>
      </c>
      <c r="L420" t="s">
        <v>274</v>
      </c>
      <c r="M420" s="27">
        <v>21.1</v>
      </c>
      <c r="N420" s="28">
        <v>2</v>
      </c>
      <c r="O420">
        <v>3.6749999999999998</v>
      </c>
      <c r="P420">
        <v>1</v>
      </c>
      <c r="Q420">
        <v>0</v>
      </c>
      <c r="R420">
        <v>0.5</v>
      </c>
      <c r="S420">
        <v>0</v>
      </c>
      <c r="T420">
        <v>0</v>
      </c>
      <c r="U420">
        <v>0</v>
      </c>
      <c r="V420">
        <v>0.33333333333333331</v>
      </c>
      <c r="W420">
        <v>1.5</v>
      </c>
      <c r="X420">
        <v>0</v>
      </c>
      <c r="Y420">
        <v>0</v>
      </c>
      <c r="Z420">
        <v>0</v>
      </c>
      <c r="AA420">
        <v>-2.3717520088659634</v>
      </c>
      <c r="AB420">
        <v>-1.4747590814619411</v>
      </c>
      <c r="AC420">
        <v>-1.9570003583532718</v>
      </c>
      <c r="AD420">
        <v>-1.4508704652563991</v>
      </c>
      <c r="AE420">
        <v>-2.1702240241422683</v>
      </c>
      <c r="AF420">
        <v>-1.1277084716364882</v>
      </c>
      <c r="AG420">
        <v>-0.30559198148270222</v>
      </c>
      <c r="AH420">
        <v>-4.0092244408324193E-2</v>
      </c>
      <c r="AI420">
        <v>1.9087911958153909</v>
      </c>
    </row>
    <row r="421" spans="1:35" x14ac:dyDescent="0.3">
      <c r="A421">
        <v>29</v>
      </c>
      <c r="B421">
        <v>338</v>
      </c>
      <c r="C421" s="26">
        <v>0</v>
      </c>
      <c r="D421" s="26">
        <v>229</v>
      </c>
      <c r="E421" s="26">
        <v>1</v>
      </c>
      <c r="F421">
        <v>-1.1050566557405184</v>
      </c>
      <c r="G421">
        <v>-0.95216590008097746</v>
      </c>
      <c r="H421">
        <v>-0.15289075565954091</v>
      </c>
      <c r="I421" t="s">
        <v>566</v>
      </c>
      <c r="J421" t="s">
        <v>32</v>
      </c>
      <c r="K421" t="s">
        <v>100</v>
      </c>
      <c r="L421" t="s">
        <v>275</v>
      </c>
      <c r="M421" s="27">
        <v>26</v>
      </c>
      <c r="N421" s="28">
        <v>1</v>
      </c>
      <c r="O421">
        <v>10.083333333333334</v>
      </c>
      <c r="P421">
        <v>5</v>
      </c>
      <c r="Q421">
        <v>1</v>
      </c>
      <c r="R421">
        <v>4</v>
      </c>
      <c r="S421">
        <v>0</v>
      </c>
      <c r="T421">
        <v>0</v>
      </c>
      <c r="U421">
        <v>0</v>
      </c>
      <c r="V421">
        <v>0.2857142857142857</v>
      </c>
      <c r="W421">
        <v>7</v>
      </c>
      <c r="X421">
        <v>0</v>
      </c>
      <c r="Y421">
        <v>0</v>
      </c>
      <c r="Z421">
        <v>1</v>
      </c>
      <c r="AA421">
        <v>-1.725431456506473</v>
      </c>
      <c r="AB421">
        <v>-0.51591570809391052</v>
      </c>
      <c r="AC421">
        <v>-0.70515422013976459</v>
      </c>
      <c r="AD421">
        <v>-1.4508704652563991</v>
      </c>
      <c r="AE421">
        <v>-2.1702240241422683</v>
      </c>
      <c r="AF421">
        <v>-1.1277084716364882</v>
      </c>
      <c r="AG421">
        <v>-1.7653882736755437</v>
      </c>
      <c r="AH421">
        <v>-4.0092244408324193E-2</v>
      </c>
      <c r="AI421">
        <v>0.93129176313037398</v>
      </c>
    </row>
    <row r="422" spans="1:35" x14ac:dyDescent="0.3">
      <c r="A422">
        <v>34</v>
      </c>
      <c r="B422">
        <v>404</v>
      </c>
      <c r="C422" s="26">
        <v>0</v>
      </c>
      <c r="D422" s="26">
        <v>653</v>
      </c>
      <c r="E422" s="26">
        <v>0</v>
      </c>
      <c r="F422">
        <v>-1.4491816087675626</v>
      </c>
      <c r="G422">
        <v>-1.1755429923830709</v>
      </c>
      <c r="H422">
        <v>-0.27363861638449172</v>
      </c>
      <c r="I422" t="s">
        <v>633</v>
      </c>
      <c r="J422" t="s">
        <v>32</v>
      </c>
      <c r="K422" t="s">
        <v>44</v>
      </c>
      <c r="L422" t="s">
        <v>275</v>
      </c>
      <c r="M422" s="27">
        <v>24.3</v>
      </c>
      <c r="N422" s="28">
        <v>3</v>
      </c>
      <c r="O422">
        <v>11.505555555555555</v>
      </c>
      <c r="P422">
        <v>2.6666666666666665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0.22222222222222221</v>
      </c>
      <c r="W422">
        <v>6</v>
      </c>
      <c r="X422">
        <v>0</v>
      </c>
      <c r="Y422">
        <v>0</v>
      </c>
      <c r="Z422">
        <v>0.33333333333333331</v>
      </c>
      <c r="AA422">
        <v>-2.1024517787161758</v>
      </c>
      <c r="AB422">
        <v>-1.4747590814619411</v>
      </c>
      <c r="AC422">
        <v>-1.7781651957513422</v>
      </c>
      <c r="AD422">
        <v>-1.4508704652563991</v>
      </c>
      <c r="AE422">
        <v>-2.1702240241422683</v>
      </c>
      <c r="AF422">
        <v>-1.1277084716364882</v>
      </c>
      <c r="AG422">
        <v>-2.0185737216617521</v>
      </c>
      <c r="AH422">
        <v>-4.0092244408324193E-2</v>
      </c>
      <c r="AI422">
        <v>1.5829580515870521</v>
      </c>
    </row>
    <row r="423" spans="1:35" x14ac:dyDescent="0.3">
      <c r="A423">
        <v>33</v>
      </c>
      <c r="B423">
        <v>393</v>
      </c>
      <c r="C423" s="26">
        <v>0</v>
      </c>
      <c r="D423" s="26">
        <v>239</v>
      </c>
      <c r="E423" s="26">
        <v>0</v>
      </c>
      <c r="F423">
        <v>-1.4076228193991105</v>
      </c>
      <c r="G423">
        <v>-0.98606787162086618</v>
      </c>
      <c r="H423">
        <v>-0.42155494777824432</v>
      </c>
      <c r="I423" t="s">
        <v>622</v>
      </c>
      <c r="J423" t="s">
        <v>32</v>
      </c>
      <c r="K423" t="s">
        <v>92</v>
      </c>
      <c r="L423" t="s">
        <v>274</v>
      </c>
      <c r="M423" s="27">
        <v>26</v>
      </c>
      <c r="N423" s="28">
        <v>2</v>
      </c>
      <c r="O423">
        <v>3.0416666666666665</v>
      </c>
      <c r="P423">
        <v>1.5</v>
      </c>
      <c r="Q423">
        <v>0.5</v>
      </c>
      <c r="R423">
        <v>1</v>
      </c>
      <c r="S423">
        <v>0</v>
      </c>
      <c r="T423">
        <v>0</v>
      </c>
      <c r="U423">
        <v>0</v>
      </c>
      <c r="V423">
        <v>0.2</v>
      </c>
      <c r="W423">
        <v>2.5</v>
      </c>
      <c r="X423">
        <v>0</v>
      </c>
      <c r="Y423">
        <v>0</v>
      </c>
      <c r="Z423">
        <v>0</v>
      </c>
      <c r="AA423">
        <v>-2.290961939821027</v>
      </c>
      <c r="AB423">
        <v>-0.99533739477792582</v>
      </c>
      <c r="AC423">
        <v>-1.7781651957513422</v>
      </c>
      <c r="AD423">
        <v>-1.4508704652563991</v>
      </c>
      <c r="AE423">
        <v>-2.1702240241422683</v>
      </c>
      <c r="AF423">
        <v>-1.1277084716364882</v>
      </c>
      <c r="AG423">
        <v>-0.93004230460941295</v>
      </c>
      <c r="AH423">
        <v>-4.0092244408324193E-2</v>
      </c>
      <c r="AI423">
        <v>1.9087911958153909</v>
      </c>
    </row>
    <row r="424" spans="1:35" x14ac:dyDescent="0.3">
      <c r="A424">
        <v>34</v>
      </c>
      <c r="B424">
        <v>408</v>
      </c>
      <c r="C424" s="26">
        <v>0</v>
      </c>
      <c r="D424" s="26">
        <v>758</v>
      </c>
      <c r="E424" s="26">
        <v>0</v>
      </c>
      <c r="F424">
        <v>-1.4645701933475503</v>
      </c>
      <c r="G424">
        <v>-1.1306823824121068</v>
      </c>
      <c r="H424">
        <v>-0.33388781093544351</v>
      </c>
      <c r="I424" t="s">
        <v>638</v>
      </c>
      <c r="J424" t="s">
        <v>32</v>
      </c>
      <c r="K424" t="s">
        <v>81</v>
      </c>
      <c r="L424" t="s">
        <v>275</v>
      </c>
      <c r="M424" s="27">
        <v>23.2</v>
      </c>
      <c r="N424" s="28">
        <v>1</v>
      </c>
      <c r="O424">
        <v>5.6</v>
      </c>
      <c r="P424">
        <v>2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0.2</v>
      </c>
      <c r="W424">
        <v>5</v>
      </c>
      <c r="X424">
        <v>0</v>
      </c>
      <c r="Y424">
        <v>0</v>
      </c>
      <c r="Z424">
        <v>0</v>
      </c>
      <c r="AA424">
        <v>-2.2101718707760907</v>
      </c>
      <c r="AB424">
        <v>-1.4747590814619411</v>
      </c>
      <c r="AC424">
        <v>-1.7781651957513422</v>
      </c>
      <c r="AD424">
        <v>-1.4508704652563991</v>
      </c>
      <c r="AE424">
        <v>-2.1702240241422683</v>
      </c>
      <c r="AF424">
        <v>-1.1277084716364882</v>
      </c>
      <c r="AG424">
        <v>-1.8329412840915005</v>
      </c>
      <c r="AH424">
        <v>-4.0092244408324193E-2</v>
      </c>
      <c r="AI424">
        <v>1.9087911958153909</v>
      </c>
    </row>
    <row r="425" spans="1:35" x14ac:dyDescent="0.3">
      <c r="A425">
        <v>33</v>
      </c>
      <c r="B425">
        <v>394</v>
      </c>
      <c r="C425" s="26">
        <v>0</v>
      </c>
      <c r="D425" s="26">
        <v>456</v>
      </c>
      <c r="E425" s="26">
        <v>0</v>
      </c>
      <c r="F425">
        <v>-1.4085444256006971</v>
      </c>
      <c r="G425">
        <v>-1.1338403541616948</v>
      </c>
      <c r="H425">
        <v>-0.27470407143900233</v>
      </c>
      <c r="I425" t="s">
        <v>623</v>
      </c>
      <c r="J425" t="s">
        <v>241</v>
      </c>
      <c r="K425" t="s">
        <v>118</v>
      </c>
      <c r="L425" t="s">
        <v>275</v>
      </c>
      <c r="M425" s="27">
        <v>22.8</v>
      </c>
      <c r="N425" s="28">
        <v>1</v>
      </c>
      <c r="O425">
        <v>1.9666666666666668</v>
      </c>
      <c r="P425">
        <v>0</v>
      </c>
      <c r="Q425">
        <v>0</v>
      </c>
      <c r="R425">
        <v>3</v>
      </c>
      <c r="S425">
        <v>0</v>
      </c>
      <c r="T425">
        <v>0</v>
      </c>
      <c r="U425">
        <v>0</v>
      </c>
      <c r="V425">
        <v>0</v>
      </c>
      <c r="W425">
        <v>2</v>
      </c>
      <c r="X425">
        <v>0</v>
      </c>
      <c r="Y425">
        <v>0</v>
      </c>
      <c r="Z425">
        <v>1</v>
      </c>
      <c r="AA425">
        <v>-2.5333321469558361</v>
      </c>
      <c r="AB425">
        <v>-1.4747590814619411</v>
      </c>
      <c r="AC425">
        <v>-1.0628245453436238</v>
      </c>
      <c r="AD425">
        <v>-1.4508704652563991</v>
      </c>
      <c r="AE425">
        <v>-2.1702240241422683</v>
      </c>
      <c r="AF425">
        <v>-1.1277084716364882</v>
      </c>
      <c r="AG425">
        <v>-1.276043971380747</v>
      </c>
      <c r="AH425">
        <v>-4.0092244408324193E-2</v>
      </c>
      <c r="AI425">
        <v>0.93129176313037398</v>
      </c>
    </row>
    <row r="426" spans="1:35" x14ac:dyDescent="0.3">
      <c r="A426">
        <v>34</v>
      </c>
      <c r="B426">
        <v>407</v>
      </c>
      <c r="C426" s="26">
        <v>0</v>
      </c>
      <c r="D426" s="26">
        <v>499</v>
      </c>
      <c r="E426" s="26">
        <v>0</v>
      </c>
      <c r="F426">
        <v>-1.4596401863441055</v>
      </c>
      <c r="G426">
        <v>-1.173581501406568</v>
      </c>
      <c r="H426">
        <v>-0.2860586849375375</v>
      </c>
      <c r="I426" t="s">
        <v>636</v>
      </c>
      <c r="J426" t="s">
        <v>32</v>
      </c>
      <c r="K426" t="s">
        <v>98</v>
      </c>
      <c r="L426" t="s">
        <v>45</v>
      </c>
      <c r="M426" s="27">
        <v>22.4</v>
      </c>
      <c r="N426" s="28">
        <v>1</v>
      </c>
      <c r="O426">
        <v>6.35</v>
      </c>
      <c r="P426">
        <v>0</v>
      </c>
      <c r="Q426">
        <v>0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2</v>
      </c>
      <c r="X426">
        <v>0</v>
      </c>
      <c r="Y426">
        <v>0</v>
      </c>
      <c r="Z426">
        <v>1</v>
      </c>
      <c r="AA426">
        <v>-2.5333321469558361</v>
      </c>
      <c r="AB426">
        <v>-1.4747590814619411</v>
      </c>
      <c r="AC426">
        <v>-1.4204948705474831</v>
      </c>
      <c r="AD426">
        <v>-1.4508704652563991</v>
      </c>
      <c r="AE426">
        <v>-2.1702240241422683</v>
      </c>
      <c r="AF426">
        <v>-1.1277084716364882</v>
      </c>
      <c r="AG426">
        <v>-1.276043971380747</v>
      </c>
      <c r="AH426">
        <v>-4.0092244408324193E-2</v>
      </c>
      <c r="AI426">
        <v>0.93129176313037398</v>
      </c>
    </row>
    <row r="427" spans="1:35" x14ac:dyDescent="0.3">
      <c r="A427">
        <v>35</v>
      </c>
      <c r="B427">
        <v>415</v>
      </c>
      <c r="C427" s="26">
        <v>0</v>
      </c>
      <c r="D427" s="26">
        <v>740</v>
      </c>
      <c r="E427" s="26">
        <v>0</v>
      </c>
      <c r="F427">
        <v>-1.4851880667158099</v>
      </c>
      <c r="G427">
        <v>-0.98076597309843982</v>
      </c>
      <c r="H427">
        <v>-0.50442209361737012</v>
      </c>
      <c r="I427" t="s">
        <v>644</v>
      </c>
      <c r="J427" t="s">
        <v>32</v>
      </c>
      <c r="K427" t="s">
        <v>37</v>
      </c>
      <c r="L427" t="s">
        <v>45</v>
      </c>
      <c r="M427" s="27">
        <v>20.100000000000001</v>
      </c>
      <c r="N427" s="28">
        <v>2</v>
      </c>
      <c r="O427">
        <v>2.4416666666666669</v>
      </c>
      <c r="P427">
        <v>0</v>
      </c>
      <c r="Q427">
        <v>0</v>
      </c>
      <c r="R427">
        <v>1.5</v>
      </c>
      <c r="S427">
        <v>0</v>
      </c>
      <c r="T427">
        <v>0</v>
      </c>
      <c r="U427">
        <v>0</v>
      </c>
      <c r="V427">
        <v>0</v>
      </c>
      <c r="W427">
        <v>0.5</v>
      </c>
      <c r="X427">
        <v>0</v>
      </c>
      <c r="Y427">
        <v>0</v>
      </c>
      <c r="Z427">
        <v>0</v>
      </c>
      <c r="AA427">
        <v>-2.5333321469558361</v>
      </c>
      <c r="AB427">
        <v>-1.4747590814619411</v>
      </c>
      <c r="AC427">
        <v>-1.5993300331494127</v>
      </c>
      <c r="AD427">
        <v>-1.4508704652563991</v>
      </c>
      <c r="AE427">
        <v>-2.1702240241422683</v>
      </c>
      <c r="AF427">
        <v>-1.1277084716364882</v>
      </c>
      <c r="AG427">
        <v>-0.3393684866906807</v>
      </c>
      <c r="AH427">
        <v>-4.0092244408324193E-2</v>
      </c>
      <c r="AI427">
        <v>1.9087911958153909</v>
      </c>
    </row>
    <row r="428" spans="1:35" x14ac:dyDescent="0.3">
      <c r="A428">
        <v>35</v>
      </c>
      <c r="B428">
        <v>419</v>
      </c>
      <c r="C428" s="26">
        <v>0</v>
      </c>
      <c r="D428" s="26">
        <v>700</v>
      </c>
      <c r="E428" s="26">
        <v>0</v>
      </c>
      <c r="F428">
        <v>-1.5107359470875141</v>
      </c>
      <c r="G428">
        <v>-0.96594486210272579</v>
      </c>
      <c r="H428">
        <v>-0.54479108498478834</v>
      </c>
      <c r="I428" t="s">
        <v>648</v>
      </c>
      <c r="J428" t="s">
        <v>32</v>
      </c>
      <c r="K428" t="s">
        <v>37</v>
      </c>
      <c r="L428" t="s">
        <v>275</v>
      </c>
      <c r="M428" s="27">
        <v>20.6</v>
      </c>
      <c r="N428" s="28">
        <v>1</v>
      </c>
      <c r="O428">
        <v>0.41666666666666669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-2.5333321469558361</v>
      </c>
      <c r="AB428">
        <v>-1.4747590814619411</v>
      </c>
      <c r="AC428">
        <v>-1.7781651957513422</v>
      </c>
      <c r="AD428">
        <v>-1.4508704652563991</v>
      </c>
      <c r="AE428">
        <v>-2.1702240241422683</v>
      </c>
      <c r="AF428">
        <v>-1.1277084716364882</v>
      </c>
      <c r="AG428">
        <v>-2.7143325127325285E-2</v>
      </c>
      <c r="AH428">
        <v>-4.0092244408324193E-2</v>
      </c>
      <c r="AI428">
        <v>1.9087911958153909</v>
      </c>
    </row>
    <row r="429" spans="1:35" x14ac:dyDescent="0.3">
      <c r="A429">
        <v>36</v>
      </c>
      <c r="B429">
        <v>424</v>
      </c>
      <c r="C429" s="26">
        <v>0</v>
      </c>
      <c r="D429" s="26">
        <v>756</v>
      </c>
      <c r="E429" s="26">
        <v>0</v>
      </c>
      <c r="F429">
        <v>-1.5362838274592183</v>
      </c>
      <c r="G429">
        <v>-0.98581543572516239</v>
      </c>
      <c r="H429">
        <v>-0.55046839173405593</v>
      </c>
      <c r="I429" t="s">
        <v>653</v>
      </c>
      <c r="J429" t="s">
        <v>241</v>
      </c>
      <c r="K429" t="s">
        <v>42</v>
      </c>
      <c r="L429" t="s">
        <v>275</v>
      </c>
      <c r="M429" s="27">
        <v>22</v>
      </c>
      <c r="N429" s="28">
        <v>2</v>
      </c>
      <c r="O429">
        <v>1.4000000000000001</v>
      </c>
      <c r="P429">
        <v>0</v>
      </c>
      <c r="Q429">
        <v>0</v>
      </c>
      <c r="R429">
        <v>0.5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-2.5333321469558361</v>
      </c>
      <c r="AB429">
        <v>-1.4747590814619411</v>
      </c>
      <c r="AC429">
        <v>-1.9570003583532718</v>
      </c>
      <c r="AD429">
        <v>-1.4508704652563991</v>
      </c>
      <c r="AE429">
        <v>-2.1702240241422683</v>
      </c>
      <c r="AF429">
        <v>-1.1277084716364882</v>
      </c>
      <c r="AG429">
        <v>-2.7143325127325285E-2</v>
      </c>
      <c r="AH429">
        <v>-4.0092244408324193E-2</v>
      </c>
      <c r="AI429">
        <v>1.9087911958153909</v>
      </c>
    </row>
    <row r="430" spans="1:35" x14ac:dyDescent="0.3">
      <c r="A430">
        <v>36</v>
      </c>
      <c r="B430">
        <v>425</v>
      </c>
      <c r="C430" s="26">
        <v>0</v>
      </c>
      <c r="D430" s="26">
        <v>594</v>
      </c>
      <c r="E430" s="26">
        <v>0</v>
      </c>
      <c r="F430">
        <v>-1.5362838274592183</v>
      </c>
      <c r="G430">
        <v>-1.0205071203433131</v>
      </c>
      <c r="H430">
        <v>-0.51577670711590518</v>
      </c>
      <c r="I430" t="s">
        <v>654</v>
      </c>
      <c r="J430" t="s">
        <v>241</v>
      </c>
      <c r="K430" t="s">
        <v>42</v>
      </c>
      <c r="L430" t="s">
        <v>275</v>
      </c>
      <c r="M430" s="27">
        <v>21.9</v>
      </c>
      <c r="N430" s="28">
        <v>2</v>
      </c>
      <c r="O430">
        <v>2.4249999999999998</v>
      </c>
      <c r="P430">
        <v>0</v>
      </c>
      <c r="Q430">
        <v>0</v>
      </c>
      <c r="R430">
        <v>0.5</v>
      </c>
      <c r="S430">
        <v>0</v>
      </c>
      <c r="T430">
        <v>0</v>
      </c>
      <c r="U430">
        <v>0</v>
      </c>
      <c r="V430">
        <v>0</v>
      </c>
      <c r="W430">
        <v>0.5</v>
      </c>
      <c r="X430">
        <v>0</v>
      </c>
      <c r="Y430">
        <v>0</v>
      </c>
      <c r="Z430">
        <v>0</v>
      </c>
      <c r="AA430">
        <v>-2.5333321469558361</v>
      </c>
      <c r="AB430">
        <v>-1.4747590814619411</v>
      </c>
      <c r="AC430">
        <v>-1.9570003583532718</v>
      </c>
      <c r="AD430">
        <v>-1.4508704652563991</v>
      </c>
      <c r="AE430">
        <v>-2.1702240241422683</v>
      </c>
      <c r="AF430">
        <v>-1.1277084716364882</v>
      </c>
      <c r="AG430">
        <v>-0.3393684866906807</v>
      </c>
      <c r="AH430">
        <v>-4.0092244408324193E-2</v>
      </c>
      <c r="AI430">
        <v>1.9087911958153909</v>
      </c>
    </row>
    <row r="431" spans="1:35" x14ac:dyDescent="0.3">
      <c r="A431">
        <v>36</v>
      </c>
      <c r="B431">
        <v>426</v>
      </c>
      <c r="C431" s="26">
        <v>0</v>
      </c>
      <c r="D431" s="26">
        <v>607</v>
      </c>
      <c r="E431" s="26">
        <v>0</v>
      </c>
      <c r="F431">
        <v>-1.5362838274592183</v>
      </c>
      <c r="G431">
        <v>-1.0401209597632191</v>
      </c>
      <c r="H431">
        <v>-0.49616286769599927</v>
      </c>
      <c r="I431" t="s">
        <v>655</v>
      </c>
      <c r="J431" t="s">
        <v>656</v>
      </c>
      <c r="K431" t="s">
        <v>54</v>
      </c>
      <c r="L431" t="s">
        <v>275</v>
      </c>
      <c r="M431" s="27">
        <v>20.6</v>
      </c>
      <c r="N431" s="28">
        <v>2</v>
      </c>
      <c r="O431">
        <v>1.3166666666666669</v>
      </c>
      <c r="P431">
        <v>0</v>
      </c>
      <c r="Q431">
        <v>0</v>
      </c>
      <c r="R431">
        <v>0.5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0.5</v>
      </c>
      <c r="AA431">
        <v>-2.5333321469558361</v>
      </c>
      <c r="AB431">
        <v>-1.4747590814619411</v>
      </c>
      <c r="AC431">
        <v>-1.9570003583532718</v>
      </c>
      <c r="AD431">
        <v>-1.4508704652563991</v>
      </c>
      <c r="AE431">
        <v>-2.1702240241422683</v>
      </c>
      <c r="AF431">
        <v>-1.1277084716364882</v>
      </c>
      <c r="AG431">
        <v>-2.7143325127325285E-2</v>
      </c>
      <c r="AH431">
        <v>-4.0092244408324193E-2</v>
      </c>
      <c r="AI431">
        <v>1.4200414794728824</v>
      </c>
    </row>
    <row r="432" spans="1:35" x14ac:dyDescent="0.3">
      <c r="A432">
        <v>36</v>
      </c>
      <c r="B432">
        <v>428</v>
      </c>
      <c r="C432" s="26">
        <v>0</v>
      </c>
      <c r="D432" s="26">
        <v>274</v>
      </c>
      <c r="E432" s="26">
        <v>0</v>
      </c>
      <c r="F432">
        <v>-1.5490577676450705</v>
      </c>
      <c r="G432">
        <v>-0.99575072253638075</v>
      </c>
      <c r="H432">
        <v>-0.55330704510868978</v>
      </c>
      <c r="I432" t="s">
        <v>658</v>
      </c>
      <c r="J432" t="s">
        <v>241</v>
      </c>
      <c r="K432" t="s">
        <v>92</v>
      </c>
      <c r="L432" t="s">
        <v>275</v>
      </c>
      <c r="M432" s="27">
        <v>21.1</v>
      </c>
      <c r="N432" s="28">
        <v>4</v>
      </c>
      <c r="O432">
        <v>2.9749999999999996</v>
      </c>
      <c r="P432">
        <v>0</v>
      </c>
      <c r="Q432">
        <v>0</v>
      </c>
      <c r="R432">
        <v>0.25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-2.5333321469558361</v>
      </c>
      <c r="AB432">
        <v>-1.4747590814619411</v>
      </c>
      <c r="AC432">
        <v>-2.0464179396542366</v>
      </c>
      <c r="AD432">
        <v>-1.4508704652563991</v>
      </c>
      <c r="AE432">
        <v>-2.1702240241422683</v>
      </c>
      <c r="AF432">
        <v>-1.1277084716364882</v>
      </c>
      <c r="AG432">
        <v>-2.7143325127325285E-2</v>
      </c>
      <c r="AH432">
        <v>-4.0092244408324193E-2</v>
      </c>
      <c r="AI432">
        <v>1.9087911958153909</v>
      </c>
    </row>
    <row r="433" spans="1:35" x14ac:dyDescent="0.3">
      <c r="A433">
        <v>36</v>
      </c>
      <c r="B433">
        <v>429</v>
      </c>
      <c r="C433" s="26">
        <v>0</v>
      </c>
      <c r="D433" s="26">
        <v>694</v>
      </c>
      <c r="E433" s="26">
        <v>0</v>
      </c>
      <c r="F433">
        <v>-1.5618317078309225</v>
      </c>
      <c r="G433">
        <v>-1.0750693785839003</v>
      </c>
      <c r="H433">
        <v>-0.48676232924702223</v>
      </c>
      <c r="I433" t="s">
        <v>659</v>
      </c>
      <c r="J433" t="s">
        <v>241</v>
      </c>
      <c r="K433" t="s">
        <v>72</v>
      </c>
      <c r="L433" t="s">
        <v>274</v>
      </c>
      <c r="M433" s="27">
        <v>22.2</v>
      </c>
      <c r="N433" s="28">
        <v>1</v>
      </c>
      <c r="O433">
        <v>1.9833333333333334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0</v>
      </c>
      <c r="Z433">
        <v>0</v>
      </c>
      <c r="AA433">
        <v>-2.5333321469558361</v>
      </c>
      <c r="AB433">
        <v>-1.4747590814619411</v>
      </c>
      <c r="AC433">
        <v>-2.1358355209552013</v>
      </c>
      <c r="AD433">
        <v>-1.4508704652563991</v>
      </c>
      <c r="AE433">
        <v>-2.1702240241422683</v>
      </c>
      <c r="AF433">
        <v>-1.1277084716364882</v>
      </c>
      <c r="AG433">
        <v>-0.6515936482540361</v>
      </c>
      <c r="AH433">
        <v>-4.0092244408324193E-2</v>
      </c>
      <c r="AI433">
        <v>1.9087911958153909</v>
      </c>
    </row>
    <row r="434" spans="1:35" x14ac:dyDescent="0.3">
      <c r="A434">
        <v>36</v>
      </c>
      <c r="B434">
        <v>430</v>
      </c>
      <c r="C434" s="26">
        <v>0</v>
      </c>
      <c r="D434" s="26">
        <v>572</v>
      </c>
      <c r="E434" s="26">
        <v>0</v>
      </c>
      <c r="F434">
        <v>-1.5618317078309225</v>
      </c>
      <c r="G434">
        <v>-1.005686009347599</v>
      </c>
      <c r="H434">
        <v>-0.55614569848332351</v>
      </c>
      <c r="I434" t="s">
        <v>663</v>
      </c>
      <c r="J434" t="s">
        <v>452</v>
      </c>
      <c r="K434" t="s">
        <v>50</v>
      </c>
      <c r="L434" t="s">
        <v>274</v>
      </c>
      <c r="M434" s="27">
        <v>20.100000000000001</v>
      </c>
      <c r="N434" s="28">
        <v>1</v>
      </c>
      <c r="O434">
        <v>0.23333333333333334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-2.5333321469558361</v>
      </c>
      <c r="AB434">
        <v>-1.4747590814619411</v>
      </c>
      <c r="AC434">
        <v>-2.1358355209552013</v>
      </c>
      <c r="AD434">
        <v>-1.4508704652563991</v>
      </c>
      <c r="AE434">
        <v>-2.1702240241422683</v>
      </c>
      <c r="AF434">
        <v>-1.1277084716364882</v>
      </c>
      <c r="AG434">
        <v>-2.7143325127325285E-2</v>
      </c>
      <c r="AH434">
        <v>-4.0092244408324193E-2</v>
      </c>
      <c r="AI434">
        <v>1.9087911958153909</v>
      </c>
    </row>
    <row r="435" spans="1:35" x14ac:dyDescent="0.3">
      <c r="A435">
        <v>36</v>
      </c>
      <c r="B435">
        <v>431</v>
      </c>
      <c r="C435" s="26">
        <v>0</v>
      </c>
      <c r="D435" s="26">
        <v>379</v>
      </c>
      <c r="E435" s="26">
        <v>0</v>
      </c>
      <c r="F435">
        <v>-1.5618317078309225</v>
      </c>
      <c r="G435">
        <v>-1.005686009347599</v>
      </c>
      <c r="H435">
        <v>-0.55614569848332351</v>
      </c>
      <c r="I435" t="s">
        <v>661</v>
      </c>
      <c r="J435" t="s">
        <v>32</v>
      </c>
      <c r="K435" t="s">
        <v>52</v>
      </c>
      <c r="L435" t="s">
        <v>275</v>
      </c>
      <c r="M435" s="27">
        <v>31.1</v>
      </c>
      <c r="N435" s="28">
        <v>1</v>
      </c>
      <c r="O435">
        <v>2.4833333333333334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-2.5333321469558361</v>
      </c>
      <c r="AB435">
        <v>-1.4747590814619411</v>
      </c>
      <c r="AC435">
        <v>-2.1358355209552013</v>
      </c>
      <c r="AD435">
        <v>-1.4508704652563991</v>
      </c>
      <c r="AE435">
        <v>-2.1702240241422683</v>
      </c>
      <c r="AF435">
        <v>-1.1277084716364882</v>
      </c>
      <c r="AG435">
        <v>-2.7143325127325285E-2</v>
      </c>
      <c r="AH435">
        <v>-4.0092244408324193E-2</v>
      </c>
      <c r="AI435">
        <v>1.9087911958153909</v>
      </c>
    </row>
    <row r="436" spans="1:35" x14ac:dyDescent="0.3">
      <c r="A436">
        <v>36</v>
      </c>
      <c r="B436">
        <v>432</v>
      </c>
      <c r="C436" s="26">
        <v>0</v>
      </c>
      <c r="D436" s="26">
        <v>587</v>
      </c>
      <c r="E436" s="26">
        <v>0</v>
      </c>
      <c r="F436">
        <v>-1.5618317078309225</v>
      </c>
      <c r="G436">
        <v>-1.005686009347599</v>
      </c>
      <c r="H436">
        <v>-0.55614569848332351</v>
      </c>
      <c r="I436" t="s">
        <v>665</v>
      </c>
      <c r="J436" t="s">
        <v>241</v>
      </c>
      <c r="K436" t="s">
        <v>84</v>
      </c>
      <c r="L436" t="s">
        <v>274</v>
      </c>
      <c r="M436" s="27">
        <v>22.3</v>
      </c>
      <c r="N436" s="28">
        <v>1</v>
      </c>
      <c r="O436">
        <v>1.5166666666666666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-2.5333321469558361</v>
      </c>
      <c r="AB436">
        <v>-1.4747590814619411</v>
      </c>
      <c r="AC436">
        <v>-2.1358355209552013</v>
      </c>
      <c r="AD436">
        <v>-1.4508704652563991</v>
      </c>
      <c r="AE436">
        <v>-2.1702240241422683</v>
      </c>
      <c r="AF436">
        <v>-1.1277084716364882</v>
      </c>
      <c r="AG436">
        <v>-2.7143325127325285E-2</v>
      </c>
      <c r="AH436">
        <v>-4.0092244408324193E-2</v>
      </c>
      <c r="AI436">
        <v>1.9087911958153909</v>
      </c>
    </row>
    <row r="437" spans="1:35" x14ac:dyDescent="0.3">
      <c r="A437">
        <v>37</v>
      </c>
      <c r="B437">
        <v>433</v>
      </c>
      <c r="C437" s="26">
        <v>0</v>
      </c>
      <c r="D437" s="26">
        <v>716</v>
      </c>
      <c r="E437" s="26">
        <v>0</v>
      </c>
      <c r="F437">
        <v>-1.5618317078309225</v>
      </c>
      <c r="G437">
        <v>-1.005686009347599</v>
      </c>
      <c r="H437">
        <v>-0.55614569848332351</v>
      </c>
      <c r="I437" t="s">
        <v>662</v>
      </c>
      <c r="J437" t="s">
        <v>241</v>
      </c>
      <c r="K437" t="s">
        <v>44</v>
      </c>
      <c r="L437" t="s">
        <v>274</v>
      </c>
      <c r="M437" s="27">
        <v>20.399999999999999</v>
      </c>
      <c r="N437" s="28">
        <v>1</v>
      </c>
      <c r="O437">
        <v>1.1166666666666667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-2.5333321469558361</v>
      </c>
      <c r="AB437">
        <v>-1.4747590814619411</v>
      </c>
      <c r="AC437">
        <v>-2.1358355209552013</v>
      </c>
      <c r="AD437">
        <v>-1.4508704652563991</v>
      </c>
      <c r="AE437">
        <v>-2.1702240241422683</v>
      </c>
      <c r="AF437">
        <v>-1.1277084716364882</v>
      </c>
      <c r="AG437">
        <v>-2.7143325127325285E-2</v>
      </c>
      <c r="AH437">
        <v>-4.0092244408324193E-2</v>
      </c>
      <c r="AI437">
        <v>1.9087911958153909</v>
      </c>
    </row>
    <row r="438" spans="1:35" x14ac:dyDescent="0.3">
      <c r="A438">
        <v>37</v>
      </c>
      <c r="B438">
        <v>434</v>
      </c>
      <c r="C438" s="26">
        <v>0</v>
      </c>
      <c r="D438" s="26">
        <v>534</v>
      </c>
      <c r="E438" s="26">
        <v>0</v>
      </c>
      <c r="F438">
        <v>-1.5618317078309225</v>
      </c>
      <c r="G438">
        <v>-1.005686009347599</v>
      </c>
      <c r="H438">
        <v>-0.55614569848332351</v>
      </c>
      <c r="I438" t="s">
        <v>660</v>
      </c>
      <c r="J438" t="s">
        <v>241</v>
      </c>
      <c r="K438" t="s">
        <v>90</v>
      </c>
      <c r="L438" t="s">
        <v>275</v>
      </c>
      <c r="M438" s="27">
        <v>22.6</v>
      </c>
      <c r="N438" s="28">
        <v>1</v>
      </c>
      <c r="O438">
        <v>1.9666666666666668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-2.5333321469558361</v>
      </c>
      <c r="AB438">
        <v>-1.4747590814619411</v>
      </c>
      <c r="AC438">
        <v>-2.1358355209552013</v>
      </c>
      <c r="AD438">
        <v>-1.4508704652563991</v>
      </c>
      <c r="AE438">
        <v>-2.1702240241422683</v>
      </c>
      <c r="AF438">
        <v>-1.1277084716364882</v>
      </c>
      <c r="AG438">
        <v>-2.7143325127325285E-2</v>
      </c>
      <c r="AH438">
        <v>-4.0092244408324193E-2</v>
      </c>
      <c r="AI438">
        <v>1.9087911958153909</v>
      </c>
    </row>
    <row r="439" spans="1:35" x14ac:dyDescent="0.3">
      <c r="A439">
        <v>37</v>
      </c>
      <c r="B439">
        <v>435</v>
      </c>
      <c r="C439" s="26">
        <v>0</v>
      </c>
      <c r="D439" s="26">
        <v>558</v>
      </c>
      <c r="E439" s="26">
        <v>0</v>
      </c>
      <c r="F439">
        <v>-1.5618317078309225</v>
      </c>
      <c r="G439">
        <v>-1.005686009347599</v>
      </c>
      <c r="H439">
        <v>-0.55614569848332351</v>
      </c>
      <c r="I439" t="s">
        <v>664</v>
      </c>
      <c r="J439" t="s">
        <v>32</v>
      </c>
      <c r="K439" t="s">
        <v>124</v>
      </c>
      <c r="L439" t="s">
        <v>275</v>
      </c>
      <c r="M439" s="27">
        <v>22.5</v>
      </c>
      <c r="N439" s="28">
        <v>1</v>
      </c>
      <c r="O439">
        <v>1.55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-2.5333321469558361</v>
      </c>
      <c r="AB439">
        <v>-1.4747590814619411</v>
      </c>
      <c r="AC439">
        <v>-2.1358355209552013</v>
      </c>
      <c r="AD439">
        <v>-1.4508704652563991</v>
      </c>
      <c r="AE439">
        <v>-2.1702240241422683</v>
      </c>
      <c r="AF439">
        <v>-1.1277084716364882</v>
      </c>
      <c r="AG439">
        <v>-2.7143325127325285E-2</v>
      </c>
      <c r="AH439">
        <v>-4.0092244408324193E-2</v>
      </c>
      <c r="AI439">
        <v>1.9087911958153909</v>
      </c>
    </row>
    <row r="440" spans="1:35" x14ac:dyDescent="0.3">
      <c r="A440">
        <v>37</v>
      </c>
      <c r="B440">
        <v>436</v>
      </c>
      <c r="C440" s="26">
        <v>0</v>
      </c>
      <c r="D440" s="26">
        <v>593</v>
      </c>
      <c r="E440" s="26">
        <v>0</v>
      </c>
      <c r="F440">
        <v>-1.5618317078309225</v>
      </c>
      <c r="G440">
        <v>-1.005686009347599</v>
      </c>
      <c r="H440">
        <v>-0.55614569848332351</v>
      </c>
      <c r="I440" t="s">
        <v>666</v>
      </c>
      <c r="J440" t="s">
        <v>241</v>
      </c>
      <c r="K440" t="s">
        <v>160</v>
      </c>
      <c r="L440" t="s">
        <v>274</v>
      </c>
      <c r="M440" s="27">
        <v>23.7</v>
      </c>
      <c r="N440" s="28">
        <v>1</v>
      </c>
      <c r="O440">
        <v>6.7833333333333332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-2.5333321469558361</v>
      </c>
      <c r="AB440">
        <v>-1.4747590814619411</v>
      </c>
      <c r="AC440">
        <v>-2.1358355209552013</v>
      </c>
      <c r="AD440">
        <v>-1.4508704652563991</v>
      </c>
      <c r="AE440">
        <v>-2.1702240241422683</v>
      </c>
      <c r="AF440">
        <v>-1.1277084716364882</v>
      </c>
      <c r="AG440">
        <v>-2.7143325127325285E-2</v>
      </c>
      <c r="AH440">
        <v>-4.0092244408324193E-2</v>
      </c>
      <c r="AI440">
        <v>1.9087911958153909</v>
      </c>
    </row>
    <row r="441" spans="1:35" x14ac:dyDescent="0.3">
      <c r="A441">
        <v>37</v>
      </c>
      <c r="B441">
        <v>437</v>
      </c>
      <c r="C441" s="26">
        <v>0</v>
      </c>
      <c r="D441" s="26">
        <v>617</v>
      </c>
      <c r="E441" s="26">
        <v>0</v>
      </c>
      <c r="F441">
        <v>-1.5618317078309225</v>
      </c>
      <c r="G441">
        <v>-1.2183721112781638</v>
      </c>
      <c r="H441">
        <v>-0.34345959655275871</v>
      </c>
      <c r="I441" t="s">
        <v>667</v>
      </c>
      <c r="J441" t="s">
        <v>241</v>
      </c>
      <c r="K441" t="s">
        <v>56</v>
      </c>
      <c r="L441" t="s">
        <v>274</v>
      </c>
      <c r="M441" s="27">
        <v>22</v>
      </c>
      <c r="N441" s="28">
        <v>2</v>
      </c>
      <c r="O441">
        <v>2.2333333333333334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1.5</v>
      </c>
      <c r="X441">
        <v>0</v>
      </c>
      <c r="Y441">
        <v>0</v>
      </c>
      <c r="Z441">
        <v>1</v>
      </c>
      <c r="AA441">
        <v>-2.5333321469558361</v>
      </c>
      <c r="AB441">
        <v>-1.4747590814619411</v>
      </c>
      <c r="AC441">
        <v>-2.1358355209552013</v>
      </c>
      <c r="AD441">
        <v>-1.4508704652563991</v>
      </c>
      <c r="AE441">
        <v>-2.1702240241422683</v>
      </c>
      <c r="AF441">
        <v>-1.1277084716364882</v>
      </c>
      <c r="AG441">
        <v>-0.96381880981739143</v>
      </c>
      <c r="AH441">
        <v>-4.0092244408324193E-2</v>
      </c>
      <c r="AI441">
        <v>0.93129176313037398</v>
      </c>
    </row>
    <row r="442" spans="1:35" x14ac:dyDescent="0.3">
      <c r="A442">
        <v>37</v>
      </c>
      <c r="B442">
        <v>439</v>
      </c>
      <c r="C442" s="26">
        <v>0</v>
      </c>
      <c r="D442" s="26">
        <v>461</v>
      </c>
      <c r="E442" s="26">
        <v>0</v>
      </c>
      <c r="F442">
        <v>-1.6524984067764095</v>
      </c>
      <c r="G442">
        <v>-1.0762045529718665</v>
      </c>
      <c r="H442">
        <v>-0.57629385380454301</v>
      </c>
      <c r="I442" t="s">
        <v>669</v>
      </c>
      <c r="J442" t="s">
        <v>670</v>
      </c>
      <c r="K442" t="s">
        <v>56</v>
      </c>
      <c r="L442" t="s">
        <v>274</v>
      </c>
      <c r="M442" s="27">
        <v>23.5</v>
      </c>
      <c r="N442" s="28">
        <v>2</v>
      </c>
      <c r="O442">
        <v>2.8083333333333336</v>
      </c>
      <c r="P442">
        <v>0.5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0.5</v>
      </c>
      <c r="Y442">
        <v>1</v>
      </c>
      <c r="Z442">
        <v>0</v>
      </c>
      <c r="AA442">
        <v>-2.4525420779108997</v>
      </c>
      <c r="AB442">
        <v>-1.4747590814619411</v>
      </c>
      <c r="AC442">
        <v>-2.1358355209552013</v>
      </c>
      <c r="AD442">
        <v>-1.4508704652563991</v>
      </c>
      <c r="AE442">
        <v>-2.1702240241422683</v>
      </c>
      <c r="AF442">
        <v>-1.1277084716364882</v>
      </c>
      <c r="AG442">
        <v>-2.7143325127325285E-2</v>
      </c>
      <c r="AH442">
        <v>-0.75554920607166753</v>
      </c>
      <c r="AI442">
        <v>1.9087911958153909</v>
      </c>
    </row>
  </sheetData>
  <autoFilter ref="A1:AI442">
    <sortState ref="A2:AI442">
      <sortCondition descending="1" ref="AD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2"/>
  <sheetViews>
    <sheetView workbookViewId="0">
      <selection activeCell="B4" sqref="B4"/>
    </sheetView>
  </sheetViews>
  <sheetFormatPr defaultColWidth="8.77734375" defaultRowHeight="14.4" x14ac:dyDescent="0.3"/>
  <cols>
    <col min="1" max="1" width="6.77734375" bestFit="1" customWidth="1"/>
    <col min="2" max="2" width="5.44140625" bestFit="1" customWidth="1"/>
    <col min="3" max="3" width="7.109375" bestFit="1" customWidth="1"/>
    <col min="4" max="4" width="8.6640625" bestFit="1" customWidth="1"/>
    <col min="5" max="5" width="4.44140625" bestFit="1" customWidth="1"/>
    <col min="6" max="6" width="6.33203125" bestFit="1" customWidth="1"/>
    <col min="7" max="7" width="6.44140625" bestFit="1" customWidth="1"/>
    <col min="8" max="8" width="6.109375" bestFit="1" customWidth="1"/>
    <col min="9" max="9" width="21.109375" bestFit="1" customWidth="1"/>
    <col min="10" max="10" width="6" customWidth="1"/>
    <col min="11" max="11" width="5.6640625" bestFit="1" customWidth="1"/>
    <col min="12" max="12" width="4.33203125" bestFit="1" customWidth="1"/>
    <col min="13" max="13" width="4.44140625" bestFit="1" customWidth="1"/>
    <col min="14" max="14" width="3" bestFit="1" customWidth="1"/>
    <col min="15" max="16" width="5.44140625" bestFit="1" customWidth="1"/>
    <col min="17" max="17" width="4.44140625" bestFit="1" customWidth="1"/>
    <col min="18" max="19" width="5.44140625" bestFit="1" customWidth="1"/>
    <col min="20" max="22" width="4.44140625" bestFit="1" customWidth="1"/>
    <col min="23" max="23" width="5.44140625" bestFit="1" customWidth="1"/>
    <col min="24" max="24" width="4.44140625" bestFit="1" customWidth="1"/>
    <col min="25" max="25" width="5.44140625" bestFit="1" customWidth="1"/>
    <col min="26" max="26" width="4.44140625" bestFit="1" customWidth="1"/>
    <col min="27" max="32" width="5.109375" bestFit="1" customWidth="1"/>
    <col min="33" max="33" width="5.6640625" bestFit="1" customWidth="1"/>
    <col min="34" max="35" width="5.109375" bestFit="1" customWidth="1"/>
  </cols>
  <sheetData>
    <row r="1" spans="1:35" x14ac:dyDescent="0.3">
      <c r="A1" s="4" t="s">
        <v>0</v>
      </c>
      <c r="B1" s="4" t="s">
        <v>1</v>
      </c>
      <c r="C1" s="4" t="s">
        <v>270</v>
      </c>
      <c r="D1" s="4" t="s">
        <v>271</v>
      </c>
      <c r="E1" s="4" t="s">
        <v>272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273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</row>
    <row r="2" spans="1:35" x14ac:dyDescent="0.3">
      <c r="A2">
        <v>1</v>
      </c>
      <c r="B2">
        <v>1</v>
      </c>
      <c r="C2" s="26">
        <v>3.4</v>
      </c>
      <c r="D2" s="26">
        <v>4</v>
      </c>
      <c r="E2" s="26">
        <v>100</v>
      </c>
      <c r="F2">
        <v>2.0522013937756496</v>
      </c>
      <c r="G2">
        <v>1.1808543734504127</v>
      </c>
      <c r="H2">
        <v>0.87134702032523692</v>
      </c>
      <c r="I2" t="s">
        <v>31</v>
      </c>
      <c r="J2" t="s">
        <v>32</v>
      </c>
      <c r="K2" t="s">
        <v>33</v>
      </c>
      <c r="L2" t="s">
        <v>274</v>
      </c>
      <c r="M2" s="27">
        <v>30.2</v>
      </c>
      <c r="N2" s="28">
        <v>5</v>
      </c>
      <c r="O2">
        <v>39.533333333333339</v>
      </c>
      <c r="P2">
        <v>44.2</v>
      </c>
      <c r="Q2">
        <v>6.6</v>
      </c>
      <c r="R2">
        <v>6.6</v>
      </c>
      <c r="S2">
        <v>7.2</v>
      </c>
      <c r="T2">
        <v>2.2000000000000002</v>
      </c>
      <c r="U2">
        <v>0.2</v>
      </c>
      <c r="V2">
        <v>0.45517241379310347</v>
      </c>
      <c r="W2">
        <v>29</v>
      </c>
      <c r="X2">
        <v>0.83582089552238803</v>
      </c>
      <c r="Y2">
        <v>13.4</v>
      </c>
      <c r="Z2">
        <v>5</v>
      </c>
      <c r="AA2">
        <v>4.6085099566165315</v>
      </c>
      <c r="AB2">
        <v>4.8536071827670604</v>
      </c>
      <c r="AC2">
        <v>0.2247886253902692</v>
      </c>
      <c r="AD2">
        <v>1.7836810010100339</v>
      </c>
      <c r="AE2">
        <v>2.6242188090672203</v>
      </c>
      <c r="AF2">
        <v>-0.81732214738546061</v>
      </c>
      <c r="AG2">
        <v>-0.75901442776614203</v>
      </c>
      <c r="AH2">
        <v>1.0879263289638932</v>
      </c>
      <c r="AI2">
        <v>-2.9787059676096934</v>
      </c>
    </row>
    <row r="3" spans="1:35" x14ac:dyDescent="0.3">
      <c r="A3">
        <v>1</v>
      </c>
      <c r="B3">
        <v>2</v>
      </c>
      <c r="C3" s="26">
        <v>16</v>
      </c>
      <c r="D3" s="26">
        <v>17</v>
      </c>
      <c r="E3" s="26">
        <v>100</v>
      </c>
      <c r="F3">
        <v>1.5540636179814586</v>
      </c>
      <c r="G3">
        <v>1.2665529488175455</v>
      </c>
      <c r="H3">
        <v>0.2875106691639131</v>
      </c>
      <c r="I3" t="s">
        <v>34</v>
      </c>
      <c r="J3" t="s">
        <v>32</v>
      </c>
      <c r="K3" t="s">
        <v>35</v>
      </c>
      <c r="L3" t="s">
        <v>275</v>
      </c>
      <c r="M3" s="27">
        <v>29.5</v>
      </c>
      <c r="N3" s="28">
        <v>2</v>
      </c>
      <c r="O3">
        <v>22.191666666666666</v>
      </c>
      <c r="P3">
        <v>35</v>
      </c>
      <c r="Q3">
        <v>4.5</v>
      </c>
      <c r="R3">
        <v>6.5</v>
      </c>
      <c r="S3">
        <v>3.5</v>
      </c>
      <c r="T3">
        <v>1</v>
      </c>
      <c r="U3">
        <v>0.5</v>
      </c>
      <c r="V3">
        <v>0.58823529411764708</v>
      </c>
      <c r="W3">
        <v>17</v>
      </c>
      <c r="X3">
        <v>1</v>
      </c>
      <c r="Y3">
        <v>10.5</v>
      </c>
      <c r="Z3">
        <v>4</v>
      </c>
      <c r="AA3">
        <v>3.1219726861897037</v>
      </c>
      <c r="AB3">
        <v>2.8400360986941968</v>
      </c>
      <c r="AC3">
        <v>0.1890215928698834</v>
      </c>
      <c r="AD3">
        <v>0.12148094195645025</v>
      </c>
      <c r="AE3">
        <v>9.0681727711352921E-3</v>
      </c>
      <c r="AF3">
        <v>-0.35174266100891938</v>
      </c>
      <c r="AG3">
        <v>2.5217377484123777</v>
      </c>
      <c r="AH3">
        <v>4.9486084943977593</v>
      </c>
      <c r="AI3">
        <v>-2.0012065349246768</v>
      </c>
    </row>
    <row r="4" spans="1:35" x14ac:dyDescent="0.3">
      <c r="A4">
        <v>1</v>
      </c>
      <c r="B4">
        <v>3</v>
      </c>
      <c r="C4" s="26">
        <v>18.399999999999999</v>
      </c>
      <c r="D4" s="26">
        <v>20</v>
      </c>
      <c r="E4" s="26">
        <v>100</v>
      </c>
      <c r="F4">
        <v>1.2911007194880937</v>
      </c>
      <c r="G4">
        <v>0.7736448812577188</v>
      </c>
      <c r="H4">
        <v>0.51745583823037489</v>
      </c>
      <c r="I4" t="s">
        <v>38</v>
      </c>
      <c r="J4" t="s">
        <v>32</v>
      </c>
      <c r="K4" t="s">
        <v>39</v>
      </c>
      <c r="L4" t="s">
        <v>274</v>
      </c>
      <c r="M4" s="27">
        <v>20.7</v>
      </c>
      <c r="N4" s="28">
        <v>5</v>
      </c>
      <c r="O4">
        <v>33.766666666666666</v>
      </c>
      <c r="P4">
        <v>31</v>
      </c>
      <c r="Q4">
        <v>2.4</v>
      </c>
      <c r="R4">
        <v>11.8</v>
      </c>
      <c r="S4">
        <v>9</v>
      </c>
      <c r="T4">
        <v>1.4</v>
      </c>
      <c r="U4">
        <v>0.2</v>
      </c>
      <c r="V4">
        <v>0.48</v>
      </c>
      <c r="W4">
        <v>20</v>
      </c>
      <c r="X4">
        <v>0.8392857142857143</v>
      </c>
      <c r="Y4">
        <v>11.2</v>
      </c>
      <c r="Z4">
        <v>4.2</v>
      </c>
      <c r="AA4">
        <v>2.4756521338302133</v>
      </c>
      <c r="AB4">
        <v>0.82646501462133237</v>
      </c>
      <c r="AC4">
        <v>2.0846743164503376</v>
      </c>
      <c r="AD4">
        <v>2.5923188675766418</v>
      </c>
      <c r="AE4">
        <v>0.88078505153649644</v>
      </c>
      <c r="AF4">
        <v>-0.81732214738546061</v>
      </c>
      <c r="AG4">
        <v>0.12180531636449307</v>
      </c>
      <c r="AH4">
        <v>0.99513179978709432</v>
      </c>
      <c r="AI4">
        <v>-2.19670642146168</v>
      </c>
    </row>
    <row r="5" spans="1:35" x14ac:dyDescent="0.3">
      <c r="A5">
        <v>1</v>
      </c>
      <c r="B5">
        <v>4</v>
      </c>
      <c r="C5" s="26">
        <v>8.6</v>
      </c>
      <c r="D5" s="26">
        <v>8</v>
      </c>
      <c r="E5" s="26">
        <v>100</v>
      </c>
      <c r="F5">
        <v>1.2320303145951796</v>
      </c>
      <c r="G5">
        <v>0.7196338239904766</v>
      </c>
      <c r="H5">
        <v>0.51239649060470305</v>
      </c>
      <c r="I5" t="s">
        <v>36</v>
      </c>
      <c r="J5" t="s">
        <v>32</v>
      </c>
      <c r="K5" t="s">
        <v>37</v>
      </c>
      <c r="L5" t="s">
        <v>274</v>
      </c>
      <c r="M5" s="27">
        <v>29.3</v>
      </c>
      <c r="N5" s="28">
        <v>5</v>
      </c>
      <c r="O5">
        <v>39.89</v>
      </c>
      <c r="P5">
        <v>29.6</v>
      </c>
      <c r="Q5">
        <v>3</v>
      </c>
      <c r="R5">
        <v>4.4000000000000004</v>
      </c>
      <c r="S5">
        <v>6.4</v>
      </c>
      <c r="T5">
        <v>0.8</v>
      </c>
      <c r="U5">
        <v>0.8</v>
      </c>
      <c r="V5">
        <v>0.42857142857142855</v>
      </c>
      <c r="W5">
        <v>18.2</v>
      </c>
      <c r="X5">
        <v>0.96491228070175439</v>
      </c>
      <c r="Y5">
        <v>11.4</v>
      </c>
      <c r="Z5">
        <v>3</v>
      </c>
      <c r="AA5">
        <v>2.2494399405043919</v>
      </c>
      <c r="AB5">
        <v>1.4017710386421509</v>
      </c>
      <c r="AC5">
        <v>-0.56208609005822086</v>
      </c>
      <c r="AD5">
        <v>1.4242863936470969</v>
      </c>
      <c r="AE5">
        <v>-0.42679026661154529</v>
      </c>
      <c r="AF5">
        <v>0.11383682536762199</v>
      </c>
      <c r="AG5">
        <v>-1.1238006840123078</v>
      </c>
      <c r="AH5">
        <v>4.4237543606747618</v>
      </c>
      <c r="AI5">
        <v>-1.0237071022396598</v>
      </c>
    </row>
    <row r="6" spans="1:35" x14ac:dyDescent="0.3">
      <c r="A6">
        <v>1</v>
      </c>
      <c r="B6">
        <v>5</v>
      </c>
      <c r="C6" s="26">
        <v>10.5</v>
      </c>
      <c r="D6" s="26">
        <v>13</v>
      </c>
      <c r="E6" s="26">
        <v>100</v>
      </c>
      <c r="F6">
        <v>1.1903190850762242</v>
      </c>
      <c r="G6">
        <v>0.29857996847569662</v>
      </c>
      <c r="H6">
        <v>0.89173911660052751</v>
      </c>
      <c r="I6" t="s">
        <v>40</v>
      </c>
      <c r="J6" t="s">
        <v>403</v>
      </c>
      <c r="K6" t="s">
        <v>35</v>
      </c>
      <c r="L6" t="s">
        <v>275</v>
      </c>
      <c r="M6" s="27">
        <v>28.4</v>
      </c>
      <c r="N6" s="28">
        <v>5</v>
      </c>
      <c r="O6">
        <v>35.43</v>
      </c>
      <c r="P6">
        <v>26.6</v>
      </c>
      <c r="Q6">
        <v>1.4</v>
      </c>
      <c r="R6">
        <v>10.8</v>
      </c>
      <c r="S6">
        <v>4.8</v>
      </c>
      <c r="T6">
        <v>2.4</v>
      </c>
      <c r="U6">
        <v>0.8</v>
      </c>
      <c r="V6">
        <v>0.38793103448275862</v>
      </c>
      <c r="W6">
        <v>23.2</v>
      </c>
      <c r="X6">
        <v>0.8571428571428571</v>
      </c>
      <c r="Y6">
        <v>8.4</v>
      </c>
      <c r="Z6">
        <v>5</v>
      </c>
      <c r="AA6">
        <v>1.7646995262347744</v>
      </c>
      <c r="AB6">
        <v>-0.13237835874669829</v>
      </c>
      <c r="AC6">
        <v>1.7270039912464783</v>
      </c>
      <c r="AD6">
        <v>0.70549717892122277</v>
      </c>
      <c r="AE6">
        <v>3.0600772484499004</v>
      </c>
      <c r="AF6">
        <v>0.11383682536762199</v>
      </c>
      <c r="AG6">
        <v>-2.6663079116426078</v>
      </c>
      <c r="AH6">
        <v>1.0934971840602703</v>
      </c>
      <c r="AI6">
        <v>-2.9787059676096934</v>
      </c>
    </row>
    <row r="7" spans="1:35" x14ac:dyDescent="0.3">
      <c r="A7">
        <v>1</v>
      </c>
      <c r="B7">
        <v>6</v>
      </c>
      <c r="C7" s="26">
        <v>4.2</v>
      </c>
      <c r="D7" s="26">
        <v>2</v>
      </c>
      <c r="E7" s="26">
        <v>100</v>
      </c>
      <c r="F7">
        <v>1.1140603377195111</v>
      </c>
      <c r="G7">
        <v>0.88182341508829321</v>
      </c>
      <c r="H7">
        <v>0.23223692263121787</v>
      </c>
      <c r="I7" t="s">
        <v>43</v>
      </c>
      <c r="J7" t="s">
        <v>32</v>
      </c>
      <c r="K7" t="s">
        <v>44</v>
      </c>
      <c r="L7" t="s">
        <v>45</v>
      </c>
      <c r="M7" s="27">
        <v>24</v>
      </c>
      <c r="N7" s="28">
        <v>5</v>
      </c>
      <c r="O7">
        <v>33.466666666666661</v>
      </c>
      <c r="P7">
        <v>28.2</v>
      </c>
      <c r="Q7">
        <v>3.4</v>
      </c>
      <c r="R7">
        <v>12</v>
      </c>
      <c r="S7">
        <v>3.8</v>
      </c>
      <c r="T7">
        <v>1</v>
      </c>
      <c r="U7">
        <v>1.4</v>
      </c>
      <c r="V7">
        <v>0.53409090909090906</v>
      </c>
      <c r="W7">
        <v>17.600000000000001</v>
      </c>
      <c r="X7">
        <v>0.83333333333333337</v>
      </c>
      <c r="Y7">
        <v>7.2</v>
      </c>
      <c r="Z7">
        <v>3.2</v>
      </c>
      <c r="AA7">
        <v>2.02322774717857</v>
      </c>
      <c r="AB7">
        <v>1.785308387989363</v>
      </c>
      <c r="AC7">
        <v>2.1562083814911093</v>
      </c>
      <c r="AD7">
        <v>0.25625391971755151</v>
      </c>
      <c r="AE7">
        <v>9.0681727711352921E-3</v>
      </c>
      <c r="AF7">
        <v>1.0449957981207043</v>
      </c>
      <c r="AG7">
        <v>1.3571953605347231</v>
      </c>
      <c r="AH7">
        <v>0.52335995676814606</v>
      </c>
      <c r="AI7">
        <v>-1.2192069887766632</v>
      </c>
    </row>
    <row r="8" spans="1:35" x14ac:dyDescent="0.3">
      <c r="A8">
        <v>1</v>
      </c>
      <c r="B8">
        <v>7</v>
      </c>
      <c r="C8" s="26">
        <v>19.399999999999999</v>
      </c>
      <c r="D8" s="26">
        <v>16</v>
      </c>
      <c r="E8" s="26">
        <v>100</v>
      </c>
      <c r="F8">
        <v>0.99098477751523606</v>
      </c>
      <c r="G8">
        <v>0.15228887416672693</v>
      </c>
      <c r="H8">
        <v>0.83869590334850908</v>
      </c>
      <c r="I8" t="s">
        <v>51</v>
      </c>
      <c r="J8" t="s">
        <v>32</v>
      </c>
      <c r="K8" t="s">
        <v>52</v>
      </c>
      <c r="L8" t="s">
        <v>274</v>
      </c>
      <c r="M8" s="27">
        <v>21.2</v>
      </c>
      <c r="N8" s="28">
        <v>5</v>
      </c>
      <c r="O8">
        <v>37.6</v>
      </c>
      <c r="P8">
        <v>29.8</v>
      </c>
      <c r="Q8">
        <v>3.2</v>
      </c>
      <c r="R8">
        <v>4.2</v>
      </c>
      <c r="S8">
        <v>9.4</v>
      </c>
      <c r="T8">
        <v>1.6</v>
      </c>
      <c r="U8">
        <v>0.2</v>
      </c>
      <c r="V8">
        <v>0.41121495327102803</v>
      </c>
      <c r="W8">
        <v>21.4</v>
      </c>
      <c r="X8">
        <v>0.81818181818181823</v>
      </c>
      <c r="Y8">
        <v>11</v>
      </c>
      <c r="Z8">
        <v>5.8</v>
      </c>
      <c r="AA8">
        <v>2.2817559681223667</v>
      </c>
      <c r="AB8">
        <v>1.5935397133157572</v>
      </c>
      <c r="AC8">
        <v>-0.63362015509899272</v>
      </c>
      <c r="AD8">
        <v>2.7720161712581106</v>
      </c>
      <c r="AE8">
        <v>1.3166434909191775</v>
      </c>
      <c r="AF8">
        <v>-0.81732214738546061</v>
      </c>
      <c r="AG8">
        <v>-1.8055880613484032</v>
      </c>
      <c r="AH8">
        <v>0.42388040147569311</v>
      </c>
      <c r="AI8">
        <v>-3.7607055137577068</v>
      </c>
    </row>
    <row r="9" spans="1:35" x14ac:dyDescent="0.3">
      <c r="A9">
        <v>1</v>
      </c>
      <c r="B9">
        <v>8</v>
      </c>
      <c r="C9" s="26">
        <v>17.8</v>
      </c>
      <c r="D9" s="26">
        <v>14</v>
      </c>
      <c r="E9" s="26">
        <v>100</v>
      </c>
      <c r="F9">
        <v>0.94548380455672665</v>
      </c>
      <c r="G9">
        <v>0.16371207554533168</v>
      </c>
      <c r="H9">
        <v>0.78177172901139502</v>
      </c>
      <c r="I9" t="s">
        <v>75</v>
      </c>
      <c r="J9" t="s">
        <v>32</v>
      </c>
      <c r="K9" t="s">
        <v>76</v>
      </c>
      <c r="L9" t="s">
        <v>274</v>
      </c>
      <c r="M9" s="27">
        <v>29.4</v>
      </c>
      <c r="N9" s="28">
        <v>5</v>
      </c>
      <c r="O9">
        <v>36.993333333333332</v>
      </c>
      <c r="P9">
        <v>20.399999999999999</v>
      </c>
      <c r="Q9">
        <v>1.8</v>
      </c>
      <c r="R9">
        <v>5.6</v>
      </c>
      <c r="S9">
        <v>8.4</v>
      </c>
      <c r="T9">
        <v>2.4</v>
      </c>
      <c r="U9">
        <v>0.8</v>
      </c>
      <c r="V9">
        <v>0.40217391304347827</v>
      </c>
      <c r="W9">
        <v>18.399999999999999</v>
      </c>
      <c r="X9">
        <v>0.82608695652173914</v>
      </c>
      <c r="Y9">
        <v>4.5999999999999996</v>
      </c>
      <c r="Z9">
        <v>5.4</v>
      </c>
      <c r="AA9">
        <v>0.76290267007756407</v>
      </c>
      <c r="AB9">
        <v>0.25115899060051411</v>
      </c>
      <c r="AC9">
        <v>-0.13288169981359002</v>
      </c>
      <c r="AD9">
        <v>2.3227729120544391</v>
      </c>
      <c r="AE9">
        <v>3.0600772484499004</v>
      </c>
      <c r="AF9">
        <v>0.11383682536762199</v>
      </c>
      <c r="AG9">
        <v>-1.7752722113054005</v>
      </c>
      <c r="AH9">
        <v>0.24051968516063618</v>
      </c>
      <c r="AI9">
        <v>-3.3697057406837008</v>
      </c>
    </row>
    <row r="10" spans="1:35" x14ac:dyDescent="0.3">
      <c r="A10">
        <v>1</v>
      </c>
      <c r="B10">
        <v>9</v>
      </c>
      <c r="C10" s="26">
        <v>88.8</v>
      </c>
      <c r="D10" s="26">
        <v>85</v>
      </c>
      <c r="E10" s="26">
        <v>90</v>
      </c>
      <c r="F10">
        <v>0.93562917288305714</v>
      </c>
      <c r="G10">
        <v>0.44931040484803358</v>
      </c>
      <c r="H10">
        <v>0.48631876803502355</v>
      </c>
      <c r="I10" t="s">
        <v>69</v>
      </c>
      <c r="J10" t="s">
        <v>32</v>
      </c>
      <c r="K10" t="s">
        <v>64</v>
      </c>
      <c r="L10" t="s">
        <v>274</v>
      </c>
      <c r="M10" s="27">
        <v>25.7</v>
      </c>
      <c r="N10" s="28">
        <v>5</v>
      </c>
      <c r="O10">
        <v>39.876666666666672</v>
      </c>
      <c r="P10">
        <v>20.6</v>
      </c>
      <c r="Q10">
        <v>3.2</v>
      </c>
      <c r="R10">
        <v>4.5999999999999996</v>
      </c>
      <c r="S10">
        <v>8.6</v>
      </c>
      <c r="T10">
        <v>2.2000000000000002</v>
      </c>
      <c r="U10">
        <v>0.2</v>
      </c>
      <c r="V10">
        <v>0.40229885057471265</v>
      </c>
      <c r="W10">
        <v>17.399999999999999</v>
      </c>
      <c r="X10">
        <v>0.85</v>
      </c>
      <c r="Y10">
        <v>4</v>
      </c>
      <c r="Z10">
        <v>2.8</v>
      </c>
      <c r="AA10">
        <v>0.7952186976955391</v>
      </c>
      <c r="AB10">
        <v>1.5935397133157572</v>
      </c>
      <c r="AC10">
        <v>-0.49055202501744921</v>
      </c>
      <c r="AD10">
        <v>2.4126215638951733</v>
      </c>
      <c r="AE10">
        <v>2.6242188090672203</v>
      </c>
      <c r="AF10">
        <v>-0.81732214738546061</v>
      </c>
      <c r="AG10">
        <v>-1.6774033508464423</v>
      </c>
      <c r="AH10">
        <v>0.43167959861061933</v>
      </c>
      <c r="AI10">
        <v>-0.8282072157026561</v>
      </c>
    </row>
    <row r="11" spans="1:35" x14ac:dyDescent="0.3">
      <c r="A11">
        <v>1</v>
      </c>
      <c r="B11">
        <v>10</v>
      </c>
      <c r="C11" s="26">
        <v>38.6</v>
      </c>
      <c r="D11" s="26">
        <v>39</v>
      </c>
      <c r="E11" s="26">
        <v>99</v>
      </c>
      <c r="F11">
        <v>0.90844060634570323</v>
      </c>
      <c r="G11">
        <v>0.50161965309774836</v>
      </c>
      <c r="H11">
        <v>0.40682095324795486</v>
      </c>
      <c r="I11" t="s">
        <v>94</v>
      </c>
      <c r="J11" t="s">
        <v>407</v>
      </c>
      <c r="K11" t="s">
        <v>60</v>
      </c>
      <c r="L11" t="s">
        <v>274</v>
      </c>
      <c r="M11" s="27">
        <v>23.7</v>
      </c>
      <c r="N11" s="28">
        <v>5</v>
      </c>
      <c r="O11">
        <v>32.540000000000006</v>
      </c>
      <c r="P11">
        <v>29.6</v>
      </c>
      <c r="Q11">
        <v>3.4</v>
      </c>
      <c r="R11">
        <v>3.6</v>
      </c>
      <c r="S11">
        <v>7</v>
      </c>
      <c r="T11">
        <v>1.6</v>
      </c>
      <c r="U11">
        <v>0.8</v>
      </c>
      <c r="V11">
        <v>0.50961538461538458</v>
      </c>
      <c r="W11">
        <v>20.8</v>
      </c>
      <c r="X11">
        <v>0.80645161290322576</v>
      </c>
      <c r="Y11">
        <v>6.2</v>
      </c>
      <c r="Z11">
        <v>4.8</v>
      </c>
      <c r="AA11">
        <v>2.2494399405043919</v>
      </c>
      <c r="AB11">
        <v>1.785308387989363</v>
      </c>
      <c r="AC11">
        <v>-0.84822235022130832</v>
      </c>
      <c r="AD11">
        <v>1.6938323491692995</v>
      </c>
      <c r="AE11">
        <v>1.3166434909191775</v>
      </c>
      <c r="AF11">
        <v>0.11383682536762199</v>
      </c>
      <c r="AG11">
        <v>0.93869871453250264</v>
      </c>
      <c r="AH11">
        <v>4.8245600691376692E-2</v>
      </c>
      <c r="AI11">
        <v>-2.7832060810726902</v>
      </c>
    </row>
    <row r="12" spans="1:35" x14ac:dyDescent="0.3">
      <c r="A12">
        <v>1</v>
      </c>
      <c r="B12">
        <v>11</v>
      </c>
      <c r="C12" s="26">
        <v>1.6</v>
      </c>
      <c r="D12" s="26">
        <v>1</v>
      </c>
      <c r="E12" s="26">
        <v>100</v>
      </c>
      <c r="F12">
        <v>0.89267357727341368</v>
      </c>
      <c r="G12">
        <v>0.61586542337084049</v>
      </c>
      <c r="H12">
        <v>0.27680815390257318</v>
      </c>
      <c r="I12" t="s">
        <v>41</v>
      </c>
      <c r="J12" t="s">
        <v>32</v>
      </c>
      <c r="K12" t="s">
        <v>42</v>
      </c>
      <c r="L12" t="s">
        <v>275</v>
      </c>
      <c r="M12" s="27">
        <v>26.7</v>
      </c>
      <c r="N12" s="28">
        <v>5</v>
      </c>
      <c r="O12">
        <v>34.773333333333333</v>
      </c>
      <c r="P12">
        <v>21.6</v>
      </c>
      <c r="Q12">
        <v>0.6</v>
      </c>
      <c r="R12">
        <v>6.8</v>
      </c>
      <c r="S12">
        <v>4.2</v>
      </c>
      <c r="T12">
        <v>1.4</v>
      </c>
      <c r="U12">
        <v>3.4</v>
      </c>
      <c r="V12">
        <v>0.5</v>
      </c>
      <c r="W12">
        <v>16</v>
      </c>
      <c r="X12">
        <v>0.83333333333333337</v>
      </c>
      <c r="Y12">
        <v>6</v>
      </c>
      <c r="Z12">
        <v>3.2</v>
      </c>
      <c r="AA12">
        <v>0.95679883578541158</v>
      </c>
      <c r="AB12">
        <v>-0.89945305744112281</v>
      </c>
      <c r="AC12">
        <v>0.29632269043104109</v>
      </c>
      <c r="AD12">
        <v>0.4359512233990202</v>
      </c>
      <c r="AE12">
        <v>0.88078505153649644</v>
      </c>
      <c r="AF12">
        <v>4.1488590406309802</v>
      </c>
      <c r="AG12">
        <v>0.51328075820033092</v>
      </c>
      <c r="AH12">
        <v>0.42945125657206928</v>
      </c>
      <c r="AI12">
        <v>-1.2192069887766632</v>
      </c>
    </row>
    <row r="13" spans="1:35" x14ac:dyDescent="0.3">
      <c r="A13">
        <v>1</v>
      </c>
      <c r="B13">
        <v>12</v>
      </c>
      <c r="C13" s="26">
        <v>3.8</v>
      </c>
      <c r="D13" s="26">
        <v>5</v>
      </c>
      <c r="E13" s="26">
        <v>100</v>
      </c>
      <c r="F13">
        <v>0.88423625306158515</v>
      </c>
      <c r="G13">
        <v>0.56271208633120828</v>
      </c>
      <c r="H13">
        <v>0.32152416673037687</v>
      </c>
      <c r="I13" t="s">
        <v>73</v>
      </c>
      <c r="J13" t="s">
        <v>32</v>
      </c>
      <c r="K13" t="s">
        <v>74</v>
      </c>
      <c r="L13" t="s">
        <v>275</v>
      </c>
      <c r="M13" s="27">
        <v>24.9</v>
      </c>
      <c r="N13" s="28">
        <v>5</v>
      </c>
      <c r="O13">
        <v>34.56</v>
      </c>
      <c r="P13">
        <v>33.4</v>
      </c>
      <c r="Q13">
        <v>2.4</v>
      </c>
      <c r="R13">
        <v>14.8</v>
      </c>
      <c r="S13">
        <v>5.2</v>
      </c>
      <c r="T13">
        <v>1.8</v>
      </c>
      <c r="U13">
        <v>1.4</v>
      </c>
      <c r="V13">
        <v>0.5436893203883495</v>
      </c>
      <c r="W13">
        <v>20.6</v>
      </c>
      <c r="X13">
        <v>0.66153846153846152</v>
      </c>
      <c r="Y13">
        <v>13</v>
      </c>
      <c r="Z13">
        <v>5</v>
      </c>
      <c r="AA13">
        <v>2.8634444652459075</v>
      </c>
      <c r="AB13">
        <v>0.82646501462133237</v>
      </c>
      <c r="AC13">
        <v>3.157685292061915</v>
      </c>
      <c r="AD13">
        <v>0.8851944826026914</v>
      </c>
      <c r="AE13">
        <v>1.7525019303018581</v>
      </c>
      <c r="AF13">
        <v>1.0449957981207043</v>
      </c>
      <c r="AG13">
        <v>1.8534609731594724</v>
      </c>
      <c r="AH13">
        <v>-4.3406332115233122</v>
      </c>
      <c r="AI13">
        <v>-2.9787059676096934</v>
      </c>
    </row>
    <row r="14" spans="1:35" x14ac:dyDescent="0.3">
      <c r="A14">
        <v>2</v>
      </c>
      <c r="B14">
        <v>13</v>
      </c>
      <c r="C14" s="26">
        <v>114.2</v>
      </c>
      <c r="D14" s="26">
        <v>107</v>
      </c>
      <c r="E14" s="26">
        <v>77</v>
      </c>
      <c r="F14">
        <v>0.82105028363506627</v>
      </c>
      <c r="G14">
        <v>0.61663119767730901</v>
      </c>
      <c r="H14">
        <v>0.20441908595775726</v>
      </c>
      <c r="I14" t="s">
        <v>145</v>
      </c>
      <c r="J14" t="s">
        <v>32</v>
      </c>
      <c r="K14" t="s">
        <v>124</v>
      </c>
      <c r="L14" t="s">
        <v>274</v>
      </c>
      <c r="M14" s="27">
        <v>27.2</v>
      </c>
      <c r="N14" s="28">
        <v>5</v>
      </c>
      <c r="O14">
        <v>31.99</v>
      </c>
      <c r="P14">
        <v>19.399999999999999</v>
      </c>
      <c r="Q14">
        <v>3.8</v>
      </c>
      <c r="R14">
        <v>3</v>
      </c>
      <c r="S14">
        <v>6.6</v>
      </c>
      <c r="T14">
        <v>2.2000000000000002</v>
      </c>
      <c r="U14">
        <v>0.2</v>
      </c>
      <c r="V14">
        <v>0.47826086956521741</v>
      </c>
      <c r="W14">
        <v>13.8</v>
      </c>
      <c r="X14">
        <v>0.92307692307692313</v>
      </c>
      <c r="Y14">
        <v>2.6</v>
      </c>
      <c r="Z14">
        <v>2.2000000000000002</v>
      </c>
      <c r="AA14">
        <v>0.60132253198769148</v>
      </c>
      <c r="AB14">
        <v>2.168845737336575</v>
      </c>
      <c r="AC14">
        <v>-1.0628245453436238</v>
      </c>
      <c r="AD14">
        <v>1.5141350454878308</v>
      </c>
      <c r="AE14">
        <v>2.6242188090672203</v>
      </c>
      <c r="AF14">
        <v>-0.81732214738546061</v>
      </c>
      <c r="AG14">
        <v>4.4036349741963875E-2</v>
      </c>
      <c r="AH14">
        <v>0.71897655429523188</v>
      </c>
      <c r="AI14">
        <v>-0.24170755609164638</v>
      </c>
    </row>
    <row r="15" spans="1:35" x14ac:dyDescent="0.3">
      <c r="A15">
        <v>2</v>
      </c>
      <c r="B15">
        <v>14</v>
      </c>
      <c r="C15" s="26">
        <v>18.3</v>
      </c>
      <c r="D15" s="26">
        <v>18</v>
      </c>
      <c r="E15" s="26">
        <v>100</v>
      </c>
      <c r="F15">
        <v>0.81318091958818073</v>
      </c>
      <c r="G15">
        <v>0.61411295053140313</v>
      </c>
      <c r="H15">
        <v>0.19906796905677759</v>
      </c>
      <c r="I15" t="s">
        <v>49</v>
      </c>
      <c r="J15" t="s">
        <v>32</v>
      </c>
      <c r="K15" t="s">
        <v>50</v>
      </c>
      <c r="L15" t="s">
        <v>274</v>
      </c>
      <c r="M15" s="27">
        <v>29.5</v>
      </c>
      <c r="N15" s="28">
        <v>5</v>
      </c>
      <c r="O15">
        <v>33.486666666666665</v>
      </c>
      <c r="P15">
        <v>23</v>
      </c>
      <c r="Q15">
        <v>4.2</v>
      </c>
      <c r="R15">
        <v>4.2</v>
      </c>
      <c r="S15">
        <v>6.4</v>
      </c>
      <c r="T15">
        <v>0.8</v>
      </c>
      <c r="U15">
        <v>0.8</v>
      </c>
      <c r="V15">
        <v>0.43529411764705883</v>
      </c>
      <c r="W15">
        <v>17</v>
      </c>
      <c r="X15">
        <v>0.95238095238095233</v>
      </c>
      <c r="Y15">
        <v>4.2</v>
      </c>
      <c r="Z15">
        <v>1.2</v>
      </c>
      <c r="AA15">
        <v>1.183011029111233</v>
      </c>
      <c r="AB15">
        <v>2.5523830866837875</v>
      </c>
      <c r="AC15">
        <v>-0.63362015509899272</v>
      </c>
      <c r="AD15">
        <v>1.4242863936470969</v>
      </c>
      <c r="AE15">
        <v>-0.42679026661154529</v>
      </c>
      <c r="AF15">
        <v>0.11383682536762199</v>
      </c>
      <c r="AG15">
        <v>-0.90104175892800686</v>
      </c>
      <c r="AH15">
        <v>1.4791595240180637</v>
      </c>
      <c r="AI15">
        <v>0.73579187659337064</v>
      </c>
    </row>
    <row r="16" spans="1:35" x14ac:dyDescent="0.3">
      <c r="A16">
        <v>2</v>
      </c>
      <c r="B16">
        <v>15</v>
      </c>
      <c r="C16" s="26">
        <v>11.3</v>
      </c>
      <c r="D16" s="26">
        <v>10</v>
      </c>
      <c r="E16" s="26">
        <v>100</v>
      </c>
      <c r="F16">
        <v>0.77712007295299734</v>
      </c>
      <c r="G16">
        <v>0.60364876932969669</v>
      </c>
      <c r="H16">
        <v>0.17347130362330065</v>
      </c>
      <c r="I16" t="s">
        <v>65</v>
      </c>
      <c r="J16" t="s">
        <v>32</v>
      </c>
      <c r="K16" t="s">
        <v>66</v>
      </c>
      <c r="L16" t="s">
        <v>274</v>
      </c>
      <c r="M16" s="27">
        <v>26.4</v>
      </c>
      <c r="N16" s="28">
        <v>5</v>
      </c>
      <c r="O16">
        <v>39.200000000000003</v>
      </c>
      <c r="P16">
        <v>34.4</v>
      </c>
      <c r="Q16">
        <v>2.8</v>
      </c>
      <c r="R16">
        <v>4.8</v>
      </c>
      <c r="S16">
        <v>7.6</v>
      </c>
      <c r="T16">
        <v>0.8</v>
      </c>
      <c r="U16">
        <v>0.2</v>
      </c>
      <c r="V16">
        <v>0.51200000000000001</v>
      </c>
      <c r="W16">
        <v>25</v>
      </c>
      <c r="X16">
        <v>0.8571428571428571</v>
      </c>
      <c r="Y16">
        <v>7</v>
      </c>
      <c r="Z16">
        <v>3.2</v>
      </c>
      <c r="AA16">
        <v>3.0250246033357797</v>
      </c>
      <c r="AB16">
        <v>1.2100023639685444</v>
      </c>
      <c r="AC16">
        <v>-0.41901795997667735</v>
      </c>
      <c r="AD16">
        <v>1.9633783046915021</v>
      </c>
      <c r="AE16">
        <v>-0.42679026661154529</v>
      </c>
      <c r="AF16">
        <v>-0.81732214738546061</v>
      </c>
      <c r="AG16">
        <v>1.2122054020729516</v>
      </c>
      <c r="AH16">
        <v>0.90456561264883784</v>
      </c>
      <c r="AI16">
        <v>-1.2192069887766632</v>
      </c>
    </row>
    <row r="17" spans="1:35" x14ac:dyDescent="0.3">
      <c r="A17">
        <v>2</v>
      </c>
      <c r="B17">
        <v>16</v>
      </c>
      <c r="C17" s="26">
        <v>15.3</v>
      </c>
      <c r="D17" s="26">
        <v>12</v>
      </c>
      <c r="E17" s="26">
        <v>100</v>
      </c>
      <c r="F17">
        <v>0.75148468632432674</v>
      </c>
      <c r="G17">
        <v>0.64878702109322672</v>
      </c>
      <c r="H17">
        <v>0.10269766523110002</v>
      </c>
      <c r="I17" t="s">
        <v>53</v>
      </c>
      <c r="J17" t="s">
        <v>32</v>
      </c>
      <c r="K17" t="s">
        <v>54</v>
      </c>
      <c r="L17" t="s">
        <v>275</v>
      </c>
      <c r="M17" s="27">
        <v>30.2</v>
      </c>
      <c r="N17" s="28">
        <v>5</v>
      </c>
      <c r="O17">
        <v>37.510000000000005</v>
      </c>
      <c r="P17">
        <v>21.2</v>
      </c>
      <c r="Q17">
        <v>0.6</v>
      </c>
      <c r="R17">
        <v>4.8</v>
      </c>
      <c r="S17">
        <v>7.8</v>
      </c>
      <c r="T17">
        <v>2</v>
      </c>
      <c r="U17">
        <v>0.4</v>
      </c>
      <c r="V17">
        <v>0.52238805970149249</v>
      </c>
      <c r="W17">
        <v>13.4</v>
      </c>
      <c r="X17">
        <v>0.91666666666666663</v>
      </c>
      <c r="Y17">
        <v>7.2</v>
      </c>
      <c r="Z17">
        <v>2.2000000000000002</v>
      </c>
      <c r="AA17">
        <v>0.89216678054946219</v>
      </c>
      <c r="AB17">
        <v>-0.89945305744112281</v>
      </c>
      <c r="AC17">
        <v>-0.41901795997667735</v>
      </c>
      <c r="AD17">
        <v>2.0532269565322365</v>
      </c>
      <c r="AE17">
        <v>2.1883603696845388</v>
      </c>
      <c r="AF17">
        <v>-0.50693582313443308</v>
      </c>
      <c r="AG17">
        <v>0.8203979416603997</v>
      </c>
      <c r="AH17">
        <v>1.9520455380562829</v>
      </c>
      <c r="AI17">
        <v>-0.24170755609164638</v>
      </c>
    </row>
    <row r="18" spans="1:35" x14ac:dyDescent="0.3">
      <c r="A18">
        <v>2</v>
      </c>
      <c r="B18">
        <v>17</v>
      </c>
      <c r="C18" s="26">
        <v>11.9</v>
      </c>
      <c r="D18" s="26">
        <v>11</v>
      </c>
      <c r="E18" s="26">
        <v>100</v>
      </c>
      <c r="F18">
        <v>0.70502906479931993</v>
      </c>
      <c r="G18">
        <v>0.3992690857534496</v>
      </c>
      <c r="H18">
        <v>0.30575997904587032</v>
      </c>
      <c r="I18" t="s">
        <v>46</v>
      </c>
      <c r="J18" t="s">
        <v>47</v>
      </c>
      <c r="K18" t="s">
        <v>48</v>
      </c>
      <c r="L18" t="s">
        <v>274</v>
      </c>
      <c r="M18" s="27">
        <v>27.7</v>
      </c>
      <c r="N18" s="28">
        <v>5</v>
      </c>
      <c r="O18">
        <v>33.916666666666671</v>
      </c>
      <c r="P18">
        <v>26.2</v>
      </c>
      <c r="Q18">
        <v>2</v>
      </c>
      <c r="R18">
        <v>4</v>
      </c>
      <c r="S18">
        <v>6.8</v>
      </c>
      <c r="T18">
        <v>1.2</v>
      </c>
      <c r="U18">
        <v>0.4</v>
      </c>
      <c r="V18">
        <v>0.43859649122807015</v>
      </c>
      <c r="W18">
        <v>22.8</v>
      </c>
      <c r="X18">
        <v>1</v>
      </c>
      <c r="Y18">
        <v>4.2</v>
      </c>
      <c r="Z18">
        <v>2.2000000000000002</v>
      </c>
      <c r="AA18">
        <v>1.700067470998825</v>
      </c>
      <c r="AB18">
        <v>0.4429276652741202</v>
      </c>
      <c r="AC18">
        <v>-0.70515422013976459</v>
      </c>
      <c r="AD18">
        <v>1.6039836973285653</v>
      </c>
      <c r="AE18">
        <v>0.4449266121538159</v>
      </c>
      <c r="AF18">
        <v>-0.50693582313443308</v>
      </c>
      <c r="AG18">
        <v>-1.1000741257225459</v>
      </c>
      <c r="AH18">
        <v>1.9553880511141095</v>
      </c>
      <c r="AI18">
        <v>-0.24170755609164638</v>
      </c>
    </row>
    <row r="19" spans="1:35" x14ac:dyDescent="0.3">
      <c r="A19">
        <v>2</v>
      </c>
      <c r="B19">
        <v>18</v>
      </c>
      <c r="C19" s="26">
        <v>23.3</v>
      </c>
      <c r="D19" s="26">
        <v>21</v>
      </c>
      <c r="E19" s="26">
        <v>100</v>
      </c>
      <c r="F19">
        <v>0.69319797358523672</v>
      </c>
      <c r="G19">
        <v>0.68666010218395934</v>
      </c>
      <c r="H19">
        <v>6.5378714012773731E-3</v>
      </c>
      <c r="I19" t="s">
        <v>96</v>
      </c>
      <c r="J19" t="s">
        <v>32</v>
      </c>
      <c r="K19" t="s">
        <v>81</v>
      </c>
      <c r="L19" t="s">
        <v>45</v>
      </c>
      <c r="M19" s="27">
        <v>29.1</v>
      </c>
      <c r="N19" s="28">
        <v>5</v>
      </c>
      <c r="O19">
        <v>33.986666666666665</v>
      </c>
      <c r="P19">
        <v>21.2</v>
      </c>
      <c r="Q19">
        <v>1.8</v>
      </c>
      <c r="R19">
        <v>15</v>
      </c>
      <c r="S19">
        <v>4.2</v>
      </c>
      <c r="T19">
        <v>0.6</v>
      </c>
      <c r="U19">
        <v>1.4</v>
      </c>
      <c r="V19">
        <v>0.53086419753086422</v>
      </c>
      <c r="W19">
        <v>16.2</v>
      </c>
      <c r="X19">
        <v>0.7857142857142857</v>
      </c>
      <c r="Y19">
        <v>2.8</v>
      </c>
      <c r="Z19">
        <v>1.8</v>
      </c>
      <c r="AA19">
        <v>0.89216678054946219</v>
      </c>
      <c r="AB19">
        <v>0.25115899060051411</v>
      </c>
      <c r="AC19">
        <v>3.2292193571026866</v>
      </c>
      <c r="AD19">
        <v>0.4359512233990202</v>
      </c>
      <c r="AE19">
        <v>-0.86264870599422616</v>
      </c>
      <c r="AF19">
        <v>1.0449957981207043</v>
      </c>
      <c r="AG19">
        <v>1.1782628875766166</v>
      </c>
      <c r="AH19">
        <v>-0.13845762868150371</v>
      </c>
      <c r="AI19">
        <v>0.14929221698236048</v>
      </c>
    </row>
    <row r="20" spans="1:35" x14ac:dyDescent="0.3">
      <c r="A20">
        <v>2</v>
      </c>
      <c r="B20">
        <v>19</v>
      </c>
      <c r="C20" s="26">
        <v>3.3</v>
      </c>
      <c r="D20" s="26">
        <v>3</v>
      </c>
      <c r="E20" s="26">
        <v>94</v>
      </c>
      <c r="F20">
        <v>0.69187170021992528</v>
      </c>
      <c r="G20">
        <v>0.18241763895403412</v>
      </c>
      <c r="H20">
        <v>0.5094540612658911</v>
      </c>
      <c r="I20" t="s">
        <v>59</v>
      </c>
      <c r="J20" t="s">
        <v>404</v>
      </c>
      <c r="K20" t="s">
        <v>60</v>
      </c>
      <c r="L20" t="s">
        <v>274</v>
      </c>
      <c r="M20" s="27">
        <v>31.7</v>
      </c>
      <c r="N20" s="28">
        <v>4</v>
      </c>
      <c r="O20">
        <v>28.020833333333332</v>
      </c>
      <c r="P20">
        <v>20.25</v>
      </c>
      <c r="Q20">
        <v>2.25</v>
      </c>
      <c r="R20">
        <v>5</v>
      </c>
      <c r="S20">
        <v>6.5</v>
      </c>
      <c r="T20">
        <v>1.25</v>
      </c>
      <c r="U20">
        <v>0.5</v>
      </c>
      <c r="V20">
        <v>0.40909090909090912</v>
      </c>
      <c r="W20">
        <v>16.5</v>
      </c>
      <c r="X20">
        <v>1</v>
      </c>
      <c r="Y20">
        <v>4.5</v>
      </c>
      <c r="Z20">
        <v>3.75</v>
      </c>
      <c r="AA20">
        <v>0.73866564936408341</v>
      </c>
      <c r="AB20">
        <v>0.68263850861612785</v>
      </c>
      <c r="AC20">
        <v>-0.34748389493590542</v>
      </c>
      <c r="AD20">
        <v>1.469210719567464</v>
      </c>
      <c r="AE20">
        <v>0.55389122199948615</v>
      </c>
      <c r="AF20">
        <v>-0.35174266100891938</v>
      </c>
      <c r="AG20">
        <v>-1.4445114741997473</v>
      </c>
      <c r="AH20">
        <v>2.0979223579371404</v>
      </c>
      <c r="AI20">
        <v>-1.7568316767534222</v>
      </c>
    </row>
    <row r="21" spans="1:35" x14ac:dyDescent="0.3">
      <c r="A21">
        <v>2</v>
      </c>
      <c r="B21">
        <v>20</v>
      </c>
      <c r="C21" s="26">
        <v>38.200000000000003</v>
      </c>
      <c r="D21" s="26">
        <v>36</v>
      </c>
      <c r="E21" s="26">
        <v>98</v>
      </c>
      <c r="F21">
        <v>0.66664282136674602</v>
      </c>
      <c r="G21">
        <v>0.36915275104445228</v>
      </c>
      <c r="H21">
        <v>0.29749007032229374</v>
      </c>
      <c r="I21" t="s">
        <v>123</v>
      </c>
      <c r="J21" t="s">
        <v>32</v>
      </c>
      <c r="K21" t="s">
        <v>124</v>
      </c>
      <c r="L21" t="s">
        <v>274</v>
      </c>
      <c r="M21" s="27">
        <v>26.9</v>
      </c>
      <c r="N21" s="28">
        <v>5</v>
      </c>
      <c r="O21">
        <v>34.15</v>
      </c>
      <c r="P21">
        <v>23.8</v>
      </c>
      <c r="Q21">
        <v>4.5999999999999996</v>
      </c>
      <c r="R21">
        <v>6.2</v>
      </c>
      <c r="S21">
        <v>1.4</v>
      </c>
      <c r="T21">
        <v>1.2</v>
      </c>
      <c r="U21">
        <v>0.6</v>
      </c>
      <c r="V21">
        <v>0.46236559139784944</v>
      </c>
      <c r="W21">
        <v>18.600000000000001</v>
      </c>
      <c r="X21">
        <v>1</v>
      </c>
      <c r="Y21">
        <v>2</v>
      </c>
      <c r="Z21">
        <v>3</v>
      </c>
      <c r="AA21">
        <v>1.3122751395831311</v>
      </c>
      <c r="AB21">
        <v>2.9359204360309992</v>
      </c>
      <c r="AC21">
        <v>8.1720495308725702E-2</v>
      </c>
      <c r="AD21">
        <v>-0.82192990237125929</v>
      </c>
      <c r="AE21">
        <v>0.4449266121538159</v>
      </c>
      <c r="AF21">
        <v>-0.19654949888340564</v>
      </c>
      <c r="AG21">
        <v>-0.32041788792749193</v>
      </c>
      <c r="AH21">
        <v>0.9101364677452155</v>
      </c>
      <c r="AI21">
        <v>-1.0237071022396598</v>
      </c>
    </row>
    <row r="22" spans="1:35" x14ac:dyDescent="0.3">
      <c r="A22">
        <v>2</v>
      </c>
      <c r="B22">
        <v>21</v>
      </c>
      <c r="C22" s="26">
        <v>98.4</v>
      </c>
      <c r="D22" s="26">
        <v>115</v>
      </c>
      <c r="E22" s="26">
        <v>92</v>
      </c>
      <c r="F22">
        <v>0.64319980849588687</v>
      </c>
      <c r="G22">
        <v>0.6980172322386472</v>
      </c>
      <c r="H22">
        <v>-5.4817423742760329E-2</v>
      </c>
      <c r="I22" t="s">
        <v>103</v>
      </c>
      <c r="J22" t="s">
        <v>409</v>
      </c>
      <c r="K22" t="s">
        <v>44</v>
      </c>
      <c r="L22" t="s">
        <v>275</v>
      </c>
      <c r="M22" s="27">
        <v>24.7</v>
      </c>
      <c r="N22" s="28">
        <v>5</v>
      </c>
      <c r="O22">
        <v>37.423333333333332</v>
      </c>
      <c r="P22">
        <v>31.6</v>
      </c>
      <c r="Q22">
        <v>2.6</v>
      </c>
      <c r="R22">
        <v>5</v>
      </c>
      <c r="S22">
        <v>6</v>
      </c>
      <c r="T22">
        <v>1.2</v>
      </c>
      <c r="U22">
        <v>1.4</v>
      </c>
      <c r="V22">
        <v>0.52100840336134457</v>
      </c>
      <c r="W22">
        <v>23.8</v>
      </c>
      <c r="X22">
        <v>0.7</v>
      </c>
      <c r="Y22">
        <v>6</v>
      </c>
      <c r="Z22">
        <v>1.6</v>
      </c>
      <c r="AA22">
        <v>2.5726002166841373</v>
      </c>
      <c r="AB22">
        <v>1.0182336892949386</v>
      </c>
      <c r="AC22">
        <v>-0.34748389493590542</v>
      </c>
      <c r="AD22">
        <v>1.2445890899656282</v>
      </c>
      <c r="AE22">
        <v>0.4449266121538159</v>
      </c>
      <c r="AF22">
        <v>1.0449957981207043</v>
      </c>
      <c r="AG22">
        <v>1.4349643271572539</v>
      </c>
      <c r="AH22">
        <v>-1.4754628518121113</v>
      </c>
      <c r="AI22">
        <v>0.34479210351936379</v>
      </c>
    </row>
    <row r="23" spans="1:35" x14ac:dyDescent="0.3">
      <c r="A23">
        <v>2</v>
      </c>
      <c r="B23">
        <v>22</v>
      </c>
      <c r="C23" s="26">
        <v>54.3</v>
      </c>
      <c r="D23" s="26">
        <v>54</v>
      </c>
      <c r="E23" s="26">
        <v>95</v>
      </c>
      <c r="F23">
        <v>0.62692070562095914</v>
      </c>
      <c r="G23">
        <v>0.34825735130943436</v>
      </c>
      <c r="H23">
        <v>0.27866335431152478</v>
      </c>
      <c r="I23" t="s">
        <v>127</v>
      </c>
      <c r="J23" t="s">
        <v>32</v>
      </c>
      <c r="K23" t="s">
        <v>90</v>
      </c>
      <c r="L23" t="s">
        <v>274</v>
      </c>
      <c r="M23" s="27">
        <v>22.7</v>
      </c>
      <c r="N23" s="28">
        <v>5</v>
      </c>
      <c r="O23">
        <v>33.206666666666663</v>
      </c>
      <c r="P23">
        <v>19.600000000000001</v>
      </c>
      <c r="Q23">
        <v>2.4</v>
      </c>
      <c r="R23">
        <v>4.5999999999999996</v>
      </c>
      <c r="S23">
        <v>6.6</v>
      </c>
      <c r="T23">
        <v>1.4</v>
      </c>
      <c r="U23">
        <v>0.8</v>
      </c>
      <c r="V23">
        <v>0.43181818181818182</v>
      </c>
      <c r="W23">
        <v>17.600000000000001</v>
      </c>
      <c r="X23">
        <v>1</v>
      </c>
      <c r="Y23">
        <v>2</v>
      </c>
      <c r="Z23">
        <v>2.2000000000000002</v>
      </c>
      <c r="AA23">
        <v>0.63363855960566651</v>
      </c>
      <c r="AB23">
        <v>0.82646501462133237</v>
      </c>
      <c r="AC23">
        <v>-0.49055202501744921</v>
      </c>
      <c r="AD23">
        <v>1.5141350454878308</v>
      </c>
      <c r="AE23">
        <v>0.88078505153649644</v>
      </c>
      <c r="AF23">
        <v>0.11383682536762199</v>
      </c>
      <c r="AG23">
        <v>-1.0124212214701589</v>
      </c>
      <c r="AH23">
        <v>0.9101364677452155</v>
      </c>
      <c r="AI23">
        <v>-0.24170755609164638</v>
      </c>
    </row>
    <row r="24" spans="1:35" x14ac:dyDescent="0.3">
      <c r="A24">
        <v>2</v>
      </c>
      <c r="B24">
        <v>23</v>
      </c>
      <c r="C24" s="26">
        <v>25.6</v>
      </c>
      <c r="D24" s="26">
        <v>24</v>
      </c>
      <c r="E24" s="26">
        <v>92</v>
      </c>
      <c r="F24">
        <v>0.61385896999680767</v>
      </c>
      <c r="G24">
        <v>1.0316043385462419</v>
      </c>
      <c r="H24">
        <v>-0.41774536854943423</v>
      </c>
      <c r="I24" t="s">
        <v>70</v>
      </c>
      <c r="J24" t="s">
        <v>71</v>
      </c>
      <c r="K24" t="s">
        <v>72</v>
      </c>
      <c r="L24" t="s">
        <v>45</v>
      </c>
      <c r="M24" s="27">
        <v>21.3</v>
      </c>
      <c r="N24" s="28">
        <v>1</v>
      </c>
      <c r="O24">
        <v>33.4</v>
      </c>
      <c r="P24">
        <v>18</v>
      </c>
      <c r="Q24">
        <v>0</v>
      </c>
      <c r="R24">
        <v>11</v>
      </c>
      <c r="S24">
        <v>0</v>
      </c>
      <c r="T24">
        <v>1</v>
      </c>
      <c r="U24">
        <v>4</v>
      </c>
      <c r="V24">
        <v>0.6428571428571429</v>
      </c>
      <c r="W24">
        <v>14</v>
      </c>
      <c r="X24">
        <v>0</v>
      </c>
      <c r="Y24">
        <v>0</v>
      </c>
      <c r="Z24">
        <v>0</v>
      </c>
      <c r="AA24">
        <v>0.37511033866187016</v>
      </c>
      <c r="AB24">
        <v>-1.4747590814619411</v>
      </c>
      <c r="AC24">
        <v>1.7985380562872499</v>
      </c>
      <c r="AD24">
        <v>-1.4508704652563991</v>
      </c>
      <c r="AE24">
        <v>9.0681727711352921E-3</v>
      </c>
      <c r="AF24">
        <v>5.0800180133840627</v>
      </c>
      <c r="AG24">
        <v>3.0786350611231321</v>
      </c>
      <c r="AH24">
        <v>-4.0092244408324193E-2</v>
      </c>
      <c r="AI24">
        <v>1.9087911958153909</v>
      </c>
    </row>
    <row r="25" spans="1:35" x14ac:dyDescent="0.3">
      <c r="A25">
        <v>2</v>
      </c>
      <c r="B25">
        <v>24</v>
      </c>
      <c r="C25" s="26">
        <v>27.2</v>
      </c>
      <c r="D25" s="26">
        <v>32</v>
      </c>
      <c r="E25" s="26">
        <v>100</v>
      </c>
      <c r="F25">
        <v>0.57290473410814868</v>
      </c>
      <c r="G25">
        <v>0.44913706145474325</v>
      </c>
      <c r="H25">
        <v>0.12376767265340544</v>
      </c>
      <c r="I25" t="s">
        <v>85</v>
      </c>
      <c r="J25" t="s">
        <v>32</v>
      </c>
      <c r="K25" t="s">
        <v>72</v>
      </c>
      <c r="L25" t="s">
        <v>274</v>
      </c>
      <c r="M25" s="27">
        <v>23</v>
      </c>
      <c r="N25" s="28">
        <v>5</v>
      </c>
      <c r="O25">
        <v>34.260000000000005</v>
      </c>
      <c r="P25">
        <v>27.4</v>
      </c>
      <c r="Q25">
        <v>2.4</v>
      </c>
      <c r="R25">
        <v>2.8</v>
      </c>
      <c r="S25">
        <v>6.6</v>
      </c>
      <c r="T25">
        <v>0.4</v>
      </c>
      <c r="U25">
        <v>0.4</v>
      </c>
      <c r="V25">
        <v>0.6</v>
      </c>
      <c r="W25">
        <v>16</v>
      </c>
      <c r="X25">
        <v>1</v>
      </c>
      <c r="Y25">
        <v>5.8</v>
      </c>
      <c r="Z25">
        <v>4.5999999999999996</v>
      </c>
      <c r="AA25">
        <v>1.8939636367066719</v>
      </c>
      <c r="AB25">
        <v>0.82646501462133237</v>
      </c>
      <c r="AC25">
        <v>-1.1343586103843957</v>
      </c>
      <c r="AD25">
        <v>1.5141350454878308</v>
      </c>
      <c r="AE25">
        <v>-1.2985071453769068</v>
      </c>
      <c r="AF25">
        <v>-0.50693582313443308</v>
      </c>
      <c r="AG25">
        <v>2.6196066088713361</v>
      </c>
      <c r="AH25">
        <v>2.7155710208369408</v>
      </c>
      <c r="AI25">
        <v>-2.5877061945356865</v>
      </c>
    </row>
    <row r="26" spans="1:35" x14ac:dyDescent="0.3">
      <c r="A26">
        <v>3</v>
      </c>
      <c r="B26">
        <v>25</v>
      </c>
      <c r="C26" s="26">
        <v>52.6</v>
      </c>
      <c r="D26" s="26">
        <v>59</v>
      </c>
      <c r="E26" s="26">
        <v>96</v>
      </c>
      <c r="F26">
        <v>0.55481464784967405</v>
      </c>
      <c r="G26">
        <v>6.1389311611703121E-2</v>
      </c>
      <c r="H26">
        <v>0.49342533623797091</v>
      </c>
      <c r="I26" t="s">
        <v>91</v>
      </c>
      <c r="J26" t="s">
        <v>279</v>
      </c>
      <c r="K26" t="s">
        <v>92</v>
      </c>
      <c r="L26" t="s">
        <v>274</v>
      </c>
      <c r="M26" s="27">
        <v>24.7</v>
      </c>
      <c r="N26" s="28">
        <v>5</v>
      </c>
      <c r="O26">
        <v>31.756666666666668</v>
      </c>
      <c r="P26">
        <v>21.4</v>
      </c>
      <c r="Q26">
        <v>2.2000000000000002</v>
      </c>
      <c r="R26">
        <v>3.4</v>
      </c>
      <c r="S26">
        <v>4.4000000000000004</v>
      </c>
      <c r="T26">
        <v>1.6</v>
      </c>
      <c r="U26">
        <v>0.8</v>
      </c>
      <c r="V26">
        <v>0.41111111111111109</v>
      </c>
      <c r="W26">
        <v>18</v>
      </c>
      <c r="X26">
        <v>0.91666666666666663</v>
      </c>
      <c r="Y26">
        <v>4.8</v>
      </c>
      <c r="Z26">
        <v>3.8</v>
      </c>
      <c r="AA26">
        <v>0.92448280816743666</v>
      </c>
      <c r="AB26">
        <v>0.63469633994772645</v>
      </c>
      <c r="AC26">
        <v>-0.91975641526208018</v>
      </c>
      <c r="AD26">
        <v>0.52579987523975447</v>
      </c>
      <c r="AE26">
        <v>1.3166434909191775</v>
      </c>
      <c r="AF26">
        <v>0.11383682536762199</v>
      </c>
      <c r="AG26">
        <v>-1.5254920820547171</v>
      </c>
      <c r="AH26">
        <v>1.2879996105680815</v>
      </c>
      <c r="AI26">
        <v>-1.8057066483876729</v>
      </c>
    </row>
    <row r="27" spans="1:35" x14ac:dyDescent="0.3">
      <c r="A27">
        <v>3</v>
      </c>
      <c r="B27">
        <v>26</v>
      </c>
      <c r="C27" s="26">
        <v>7.9</v>
      </c>
      <c r="D27" s="26">
        <v>9</v>
      </c>
      <c r="E27" s="26">
        <v>100</v>
      </c>
      <c r="F27">
        <v>0.54403796922226189</v>
      </c>
      <c r="G27">
        <v>0.49339143441061367</v>
      </c>
      <c r="H27">
        <v>5.0646534811648214E-2</v>
      </c>
      <c r="I27" t="s">
        <v>61</v>
      </c>
      <c r="J27" t="s">
        <v>32</v>
      </c>
      <c r="K27" t="s">
        <v>42</v>
      </c>
      <c r="L27" t="s">
        <v>275</v>
      </c>
      <c r="M27" s="27">
        <v>34.9</v>
      </c>
      <c r="N27" s="28">
        <v>5</v>
      </c>
      <c r="O27">
        <v>34.13333333333334</v>
      </c>
      <c r="P27">
        <v>23.4</v>
      </c>
      <c r="Q27">
        <v>2</v>
      </c>
      <c r="R27">
        <v>7.4</v>
      </c>
      <c r="S27">
        <v>12.2</v>
      </c>
      <c r="T27">
        <v>1</v>
      </c>
      <c r="U27">
        <v>0.6</v>
      </c>
      <c r="V27">
        <v>0.49473684210526314</v>
      </c>
      <c r="W27">
        <v>19</v>
      </c>
      <c r="X27">
        <v>0.59090909090909094</v>
      </c>
      <c r="Y27">
        <v>4.4000000000000004</v>
      </c>
      <c r="Z27">
        <v>1.8</v>
      </c>
      <c r="AA27">
        <v>1.2476430843471817</v>
      </c>
      <c r="AB27">
        <v>0.4429276652741202</v>
      </c>
      <c r="AC27">
        <v>0.5109248855533568</v>
      </c>
      <c r="AD27">
        <v>4.0298972970283895</v>
      </c>
      <c r="AE27">
        <v>9.0681727711352921E-3</v>
      </c>
      <c r="AF27">
        <v>-0.19654949888340564</v>
      </c>
      <c r="AG27">
        <v>0.48296490815732956</v>
      </c>
      <c r="AH27">
        <v>-2.2356458215349448</v>
      </c>
      <c r="AI27">
        <v>0.14929221698236048</v>
      </c>
    </row>
    <row r="28" spans="1:35" x14ac:dyDescent="0.3">
      <c r="A28">
        <v>3</v>
      </c>
      <c r="B28">
        <v>27</v>
      </c>
      <c r="C28" s="26">
        <v>56.4</v>
      </c>
      <c r="D28" s="26">
        <v>56</v>
      </c>
      <c r="E28" s="26">
        <v>94</v>
      </c>
      <c r="F28">
        <v>0.53445647422155051</v>
      </c>
      <c r="G28">
        <v>0.32190069518298903</v>
      </c>
      <c r="H28">
        <v>0.21255577903856149</v>
      </c>
      <c r="I28" t="s">
        <v>62</v>
      </c>
      <c r="J28" t="s">
        <v>63</v>
      </c>
      <c r="K28" t="s">
        <v>64</v>
      </c>
      <c r="L28" t="s">
        <v>274</v>
      </c>
      <c r="M28" s="27">
        <v>33.6</v>
      </c>
      <c r="N28" s="28">
        <v>5</v>
      </c>
      <c r="O28">
        <v>34.019999999999996</v>
      </c>
      <c r="P28">
        <v>22.4</v>
      </c>
      <c r="Q28">
        <v>3.4</v>
      </c>
      <c r="R28">
        <v>3.6</v>
      </c>
      <c r="S28">
        <v>6.2</v>
      </c>
      <c r="T28">
        <v>1</v>
      </c>
      <c r="U28">
        <v>0.2</v>
      </c>
      <c r="V28">
        <v>0.50724637681159424</v>
      </c>
      <c r="W28">
        <v>13.8</v>
      </c>
      <c r="X28">
        <v>0.8928571428571429</v>
      </c>
      <c r="Y28">
        <v>5.6</v>
      </c>
      <c r="Z28">
        <v>3.4</v>
      </c>
      <c r="AA28">
        <v>1.0860629462573093</v>
      </c>
      <c r="AB28">
        <v>1.785308387989363</v>
      </c>
      <c r="AC28">
        <v>-0.84822235022130832</v>
      </c>
      <c r="AD28">
        <v>1.3344377418063627</v>
      </c>
      <c r="AE28">
        <v>9.0681727711352921E-3</v>
      </c>
      <c r="AF28">
        <v>-0.81732214738546061</v>
      </c>
      <c r="AG28">
        <v>0.57061781240971465</v>
      </c>
      <c r="AH28">
        <v>1.1918625683334521</v>
      </c>
      <c r="AI28">
        <v>-1.4147068753136662</v>
      </c>
    </row>
    <row r="29" spans="1:35" x14ac:dyDescent="0.3">
      <c r="A29">
        <v>3</v>
      </c>
      <c r="B29">
        <v>28</v>
      </c>
      <c r="C29" s="26">
        <v>68.2</v>
      </c>
      <c r="D29" s="26">
        <v>63</v>
      </c>
      <c r="E29" s="26">
        <v>90</v>
      </c>
      <c r="F29">
        <v>0.47021158997593177</v>
      </c>
      <c r="G29">
        <v>0.53836973774803731</v>
      </c>
      <c r="H29">
        <v>-6.8158147772105548E-2</v>
      </c>
      <c r="I29" t="s">
        <v>80</v>
      </c>
      <c r="J29" t="s">
        <v>405</v>
      </c>
      <c r="K29" t="s">
        <v>81</v>
      </c>
      <c r="L29" t="s">
        <v>275</v>
      </c>
      <c r="M29" s="27">
        <v>22.1</v>
      </c>
      <c r="N29" s="28">
        <v>5</v>
      </c>
      <c r="O29">
        <v>31.68333333333333</v>
      </c>
      <c r="P29">
        <v>14</v>
      </c>
      <c r="Q29">
        <v>1</v>
      </c>
      <c r="R29">
        <v>7.2</v>
      </c>
      <c r="S29">
        <v>1.8</v>
      </c>
      <c r="T29">
        <v>1</v>
      </c>
      <c r="U29">
        <v>3.2</v>
      </c>
      <c r="V29">
        <v>0.60869565217391308</v>
      </c>
      <c r="W29">
        <v>9.1999999999999993</v>
      </c>
      <c r="X29">
        <v>0.9</v>
      </c>
      <c r="Y29">
        <v>2</v>
      </c>
      <c r="Z29">
        <v>2</v>
      </c>
      <c r="AA29">
        <v>-0.27121021369762005</v>
      </c>
      <c r="AB29">
        <v>-0.51591570809391052</v>
      </c>
      <c r="AC29">
        <v>0.43939082051258493</v>
      </c>
      <c r="AD29">
        <v>-0.64223259868979077</v>
      </c>
      <c r="AE29">
        <v>9.0681727711352921E-3</v>
      </c>
      <c r="AF29">
        <v>3.838472716379953</v>
      </c>
      <c r="AG29">
        <v>1.6000541794554561</v>
      </c>
      <c r="AH29">
        <v>0.43390794064917043</v>
      </c>
      <c r="AI29">
        <v>-4.6207669554642838E-2</v>
      </c>
    </row>
    <row r="30" spans="1:35" x14ac:dyDescent="0.3">
      <c r="A30">
        <v>3</v>
      </c>
      <c r="B30">
        <v>29</v>
      </c>
      <c r="C30" s="26">
        <v>73.400000000000006</v>
      </c>
      <c r="D30" s="26">
        <v>72</v>
      </c>
      <c r="E30" s="26">
        <v>90</v>
      </c>
      <c r="F30">
        <v>0.44955115717666377</v>
      </c>
      <c r="G30">
        <v>0.23474103007159514</v>
      </c>
      <c r="H30">
        <v>0.21481012710506864</v>
      </c>
      <c r="I30" t="s">
        <v>104</v>
      </c>
      <c r="J30" t="s">
        <v>32</v>
      </c>
      <c r="K30" t="s">
        <v>100</v>
      </c>
      <c r="L30" t="s">
        <v>274</v>
      </c>
      <c r="M30" s="27">
        <v>25.7</v>
      </c>
      <c r="N30" s="28">
        <v>5</v>
      </c>
      <c r="O30">
        <v>32.620000000000005</v>
      </c>
      <c r="P30">
        <v>19.8</v>
      </c>
      <c r="Q30">
        <v>2.8</v>
      </c>
      <c r="R30">
        <v>4</v>
      </c>
      <c r="S30">
        <v>4</v>
      </c>
      <c r="T30">
        <v>1.8</v>
      </c>
      <c r="U30">
        <v>0</v>
      </c>
      <c r="V30">
        <v>0.4567901234567901</v>
      </c>
      <c r="W30">
        <v>16.2</v>
      </c>
      <c r="X30">
        <v>1</v>
      </c>
      <c r="Y30">
        <v>2.2000000000000002</v>
      </c>
      <c r="Z30">
        <v>2.6</v>
      </c>
      <c r="AA30">
        <v>0.66595458722364087</v>
      </c>
      <c r="AB30">
        <v>1.2100023639685444</v>
      </c>
      <c r="AC30">
        <v>-0.70515422013976459</v>
      </c>
      <c r="AD30">
        <v>0.34610257155828583</v>
      </c>
      <c r="AE30">
        <v>1.7525019303018581</v>
      </c>
      <c r="AF30">
        <v>-1.1277084716364882</v>
      </c>
      <c r="AG30">
        <v>-0.40148150042663772</v>
      </c>
      <c r="AH30">
        <v>1.0051593389605697</v>
      </c>
      <c r="AI30">
        <v>-0.63270732916565298</v>
      </c>
    </row>
    <row r="31" spans="1:35" x14ac:dyDescent="0.3">
      <c r="A31">
        <v>3</v>
      </c>
      <c r="B31">
        <v>30</v>
      </c>
      <c r="C31" s="26">
        <v>87.7</v>
      </c>
      <c r="D31" s="26">
        <v>100</v>
      </c>
      <c r="E31" s="26">
        <v>91</v>
      </c>
      <c r="F31">
        <v>0.43783181599220111</v>
      </c>
      <c r="G31">
        <v>0.20721935301080946</v>
      </c>
      <c r="H31">
        <v>0.23061246298139165</v>
      </c>
      <c r="I31" t="s">
        <v>109</v>
      </c>
      <c r="J31" t="s">
        <v>32</v>
      </c>
      <c r="K31" t="s">
        <v>35</v>
      </c>
      <c r="L31" t="s">
        <v>274</v>
      </c>
      <c r="M31" s="27">
        <v>33.1</v>
      </c>
      <c r="N31" s="28">
        <v>5</v>
      </c>
      <c r="O31">
        <v>32.93</v>
      </c>
      <c r="P31">
        <v>24.6</v>
      </c>
      <c r="Q31">
        <v>1</v>
      </c>
      <c r="R31">
        <v>4.4000000000000004</v>
      </c>
      <c r="S31">
        <v>6.2</v>
      </c>
      <c r="T31">
        <v>0.6</v>
      </c>
      <c r="U31">
        <v>0.6</v>
      </c>
      <c r="V31">
        <v>0.44186046511627908</v>
      </c>
      <c r="W31">
        <v>17.2</v>
      </c>
      <c r="X31">
        <v>0.91304347826086951</v>
      </c>
      <c r="Y31">
        <v>9.1999999999999993</v>
      </c>
      <c r="Z31">
        <v>2.4</v>
      </c>
      <c r="AA31">
        <v>1.4415392500550293</v>
      </c>
      <c r="AB31">
        <v>-0.51591570809391052</v>
      </c>
      <c r="AC31">
        <v>-0.56208609005822086</v>
      </c>
      <c r="AD31">
        <v>1.3344377418063627</v>
      </c>
      <c r="AE31">
        <v>-0.86264870599422616</v>
      </c>
      <c r="AF31">
        <v>-0.19654949888340564</v>
      </c>
      <c r="AG31">
        <v>-0.76264109221947318</v>
      </c>
      <c r="AH31">
        <v>2.4260457231137789</v>
      </c>
      <c r="AI31">
        <v>-0.43720744262864947</v>
      </c>
    </row>
    <row r="32" spans="1:35" x14ac:dyDescent="0.3">
      <c r="A32">
        <v>3</v>
      </c>
      <c r="B32">
        <v>31</v>
      </c>
      <c r="C32" s="26">
        <v>28.8</v>
      </c>
      <c r="D32" s="26">
        <v>31</v>
      </c>
      <c r="E32" s="26">
        <v>100</v>
      </c>
      <c r="F32">
        <v>0.43652886225689319</v>
      </c>
      <c r="G32">
        <v>1.9999919705569063E-2</v>
      </c>
      <c r="H32">
        <v>0.41652894255132411</v>
      </c>
      <c r="I32" t="s">
        <v>83</v>
      </c>
      <c r="J32" t="s">
        <v>32</v>
      </c>
      <c r="K32" t="s">
        <v>84</v>
      </c>
      <c r="L32" t="s">
        <v>274</v>
      </c>
      <c r="M32" s="27">
        <v>23.2</v>
      </c>
      <c r="N32" s="28">
        <v>5</v>
      </c>
      <c r="O32">
        <v>36.103333333333339</v>
      </c>
      <c r="P32">
        <v>25</v>
      </c>
      <c r="Q32">
        <v>1.8</v>
      </c>
      <c r="R32">
        <v>6.6</v>
      </c>
      <c r="S32">
        <v>5.4</v>
      </c>
      <c r="T32">
        <v>1</v>
      </c>
      <c r="U32">
        <v>0.2</v>
      </c>
      <c r="V32">
        <v>0.43119266055045874</v>
      </c>
      <c r="W32">
        <v>21.8</v>
      </c>
      <c r="X32">
        <v>0.88</v>
      </c>
      <c r="Y32">
        <v>5</v>
      </c>
      <c r="Z32">
        <v>3.6</v>
      </c>
      <c r="AA32">
        <v>1.506171305290978</v>
      </c>
      <c r="AB32">
        <v>0.25115899060051411</v>
      </c>
      <c r="AC32">
        <v>0.2247886253902692</v>
      </c>
      <c r="AD32">
        <v>0.97504313444342572</v>
      </c>
      <c r="AE32">
        <v>9.0681727711352921E-3</v>
      </c>
      <c r="AF32">
        <v>-0.81732214738546061</v>
      </c>
      <c r="AG32">
        <v>-1.265495996597461</v>
      </c>
      <c r="AH32">
        <v>0.90679395468739077</v>
      </c>
      <c r="AI32">
        <v>-1.6102067618506699</v>
      </c>
    </row>
    <row r="33" spans="1:35" x14ac:dyDescent="0.3">
      <c r="A33">
        <v>3</v>
      </c>
      <c r="B33">
        <v>32</v>
      </c>
      <c r="C33" s="26">
        <v>35.9</v>
      </c>
      <c r="D33" s="26">
        <v>33</v>
      </c>
      <c r="E33" s="26">
        <v>98</v>
      </c>
      <c r="F33">
        <v>0.40793254402757817</v>
      </c>
      <c r="G33">
        <v>0.32190921561184038</v>
      </c>
      <c r="H33">
        <v>8.6023328415737788E-2</v>
      </c>
      <c r="I33" t="s">
        <v>97</v>
      </c>
      <c r="J33" t="s">
        <v>32</v>
      </c>
      <c r="K33" t="s">
        <v>98</v>
      </c>
      <c r="L33" t="s">
        <v>274</v>
      </c>
      <c r="M33" s="27">
        <v>34.5</v>
      </c>
      <c r="N33" s="28">
        <v>5</v>
      </c>
      <c r="O33">
        <v>31.323333333333334</v>
      </c>
      <c r="P33">
        <v>17.2</v>
      </c>
      <c r="Q33">
        <v>1.2</v>
      </c>
      <c r="R33">
        <v>5</v>
      </c>
      <c r="S33">
        <v>6.4</v>
      </c>
      <c r="T33">
        <v>1.6</v>
      </c>
      <c r="U33">
        <v>0</v>
      </c>
      <c r="V33">
        <v>0.48214285714285715</v>
      </c>
      <c r="W33">
        <v>11.2</v>
      </c>
      <c r="X33">
        <v>0.9285714285714286</v>
      </c>
      <c r="Y33">
        <v>5.6</v>
      </c>
      <c r="Z33">
        <v>2</v>
      </c>
      <c r="AA33">
        <v>0.24584622818997201</v>
      </c>
      <c r="AB33">
        <v>-0.32414703342030438</v>
      </c>
      <c r="AC33">
        <v>-0.34748389493590542</v>
      </c>
      <c r="AD33">
        <v>1.4242863936470969</v>
      </c>
      <c r="AE33">
        <v>1.3166434909191775</v>
      </c>
      <c r="AF33">
        <v>-1.1277084716364882</v>
      </c>
      <c r="AG33">
        <v>8.7862801868159271E-2</v>
      </c>
      <c r="AH33">
        <v>1.6680910954294985</v>
      </c>
      <c r="AI33">
        <v>-4.6207669554642838E-2</v>
      </c>
    </row>
    <row r="34" spans="1:35" x14ac:dyDescent="0.3">
      <c r="A34">
        <v>3</v>
      </c>
      <c r="B34">
        <v>33</v>
      </c>
      <c r="C34" s="26">
        <v>20.6</v>
      </c>
      <c r="D34" s="26">
        <v>23</v>
      </c>
      <c r="E34" s="26">
        <v>100</v>
      </c>
      <c r="F34">
        <v>0.39662373457104294</v>
      </c>
      <c r="G34">
        <v>0.20653869778521106</v>
      </c>
      <c r="H34">
        <v>0.19008503678583188</v>
      </c>
      <c r="I34" t="s">
        <v>55</v>
      </c>
      <c r="J34" t="s">
        <v>32</v>
      </c>
      <c r="K34" t="s">
        <v>56</v>
      </c>
      <c r="L34" t="s">
        <v>45</v>
      </c>
      <c r="M34" s="27">
        <v>26.3</v>
      </c>
      <c r="N34" s="28">
        <v>5</v>
      </c>
      <c r="O34">
        <v>32.660000000000004</v>
      </c>
      <c r="P34">
        <v>17</v>
      </c>
      <c r="Q34">
        <v>0</v>
      </c>
      <c r="R34">
        <v>13.2</v>
      </c>
      <c r="S34">
        <v>3.6</v>
      </c>
      <c r="T34">
        <v>1.4</v>
      </c>
      <c r="U34">
        <v>1.2</v>
      </c>
      <c r="V34">
        <v>0.53731343283582089</v>
      </c>
      <c r="W34">
        <v>13.4</v>
      </c>
      <c r="X34">
        <v>0.76470588235294112</v>
      </c>
      <c r="Y34">
        <v>3.4</v>
      </c>
      <c r="Z34">
        <v>4</v>
      </c>
      <c r="AA34">
        <v>0.21353020057199762</v>
      </c>
      <c r="AB34">
        <v>-1.4747590814619411</v>
      </c>
      <c r="AC34">
        <v>2.58541277173574</v>
      </c>
      <c r="AD34">
        <v>0.16640526787681742</v>
      </c>
      <c r="AE34">
        <v>0.88078505153649644</v>
      </c>
      <c r="AF34">
        <v>0.7346094738696769</v>
      </c>
      <c r="AG34">
        <v>1.0836886729942761</v>
      </c>
      <c r="AH34">
        <v>-0.3296175421314872</v>
      </c>
      <c r="AI34">
        <v>-2.0012065349246768</v>
      </c>
    </row>
    <row r="35" spans="1:35" x14ac:dyDescent="0.3">
      <c r="A35">
        <v>3</v>
      </c>
      <c r="B35">
        <v>34</v>
      </c>
      <c r="C35" s="26">
        <v>8.1999999999999993</v>
      </c>
      <c r="D35" s="26">
        <v>7</v>
      </c>
      <c r="E35" s="26">
        <v>100</v>
      </c>
      <c r="F35">
        <v>0.3947301741971137</v>
      </c>
      <c r="G35">
        <v>0.19479162409323308</v>
      </c>
      <c r="H35">
        <v>0.19993855010388062</v>
      </c>
      <c r="I35" t="s">
        <v>57</v>
      </c>
      <c r="J35" t="s">
        <v>32</v>
      </c>
      <c r="K35" t="s">
        <v>58</v>
      </c>
      <c r="L35" t="s">
        <v>45</v>
      </c>
      <c r="M35" s="27">
        <v>25.7</v>
      </c>
      <c r="N35" s="28">
        <v>5</v>
      </c>
      <c r="O35">
        <v>29.906666666666666</v>
      </c>
      <c r="P35">
        <v>21.8</v>
      </c>
      <c r="Q35">
        <v>1.8</v>
      </c>
      <c r="R35">
        <v>11.2</v>
      </c>
      <c r="S35">
        <v>2.6</v>
      </c>
      <c r="T35">
        <v>1</v>
      </c>
      <c r="U35">
        <v>1.2</v>
      </c>
      <c r="V35">
        <v>0.47619047619047616</v>
      </c>
      <c r="W35">
        <v>16.8</v>
      </c>
      <c r="X35">
        <v>0.7407407407407407</v>
      </c>
      <c r="Y35">
        <v>5.4</v>
      </c>
      <c r="Z35">
        <v>3</v>
      </c>
      <c r="AA35">
        <v>0.98911486340338606</v>
      </c>
      <c r="AB35">
        <v>0.25115899060051411</v>
      </c>
      <c r="AC35">
        <v>1.8700721213280214</v>
      </c>
      <c r="AD35">
        <v>-0.28283799132685378</v>
      </c>
      <c r="AE35">
        <v>9.0681727711352921E-3</v>
      </c>
      <c r="AF35">
        <v>0.7346094738696769</v>
      </c>
      <c r="AG35">
        <v>1.3720499698961712E-2</v>
      </c>
      <c r="AH35">
        <v>-0.80807441126608437</v>
      </c>
      <c r="AI35">
        <v>-1.0237071022396598</v>
      </c>
    </row>
    <row r="36" spans="1:35" x14ac:dyDescent="0.3">
      <c r="A36">
        <v>3</v>
      </c>
      <c r="B36">
        <v>35</v>
      </c>
      <c r="C36" s="26">
        <v>127.5</v>
      </c>
      <c r="D36" s="26">
        <v>392</v>
      </c>
      <c r="E36" s="26">
        <v>78</v>
      </c>
      <c r="F36">
        <v>0.39018946154356765</v>
      </c>
      <c r="G36">
        <v>-5.2462606433031751E-2</v>
      </c>
      <c r="H36">
        <v>0.44265206797659939</v>
      </c>
      <c r="I36" t="s">
        <v>99</v>
      </c>
      <c r="J36" t="s">
        <v>32</v>
      </c>
      <c r="K36" t="s">
        <v>100</v>
      </c>
      <c r="L36" t="s">
        <v>274</v>
      </c>
      <c r="M36" s="27">
        <v>24.7</v>
      </c>
      <c r="N36" s="28">
        <v>5</v>
      </c>
      <c r="O36">
        <v>34.769999999999996</v>
      </c>
      <c r="P36">
        <v>21.8</v>
      </c>
      <c r="Q36">
        <v>4.5999999999999996</v>
      </c>
      <c r="R36">
        <v>3</v>
      </c>
      <c r="S36">
        <v>7.2</v>
      </c>
      <c r="T36">
        <v>0.6</v>
      </c>
      <c r="U36">
        <v>0.2</v>
      </c>
      <c r="V36">
        <v>0.4</v>
      </c>
      <c r="W36">
        <v>18</v>
      </c>
      <c r="X36">
        <v>0.77777777777777779</v>
      </c>
      <c r="Y36">
        <v>3.6</v>
      </c>
      <c r="Z36">
        <v>3.4</v>
      </c>
      <c r="AA36">
        <v>0.98911486340338606</v>
      </c>
      <c r="AB36">
        <v>2.9359204360309992</v>
      </c>
      <c r="AC36">
        <v>-1.0628245453436238</v>
      </c>
      <c r="AD36">
        <v>1.7836810010100339</v>
      </c>
      <c r="AE36">
        <v>-0.86264870599422616</v>
      </c>
      <c r="AF36">
        <v>-0.81732214738546061</v>
      </c>
      <c r="AG36">
        <v>-1.788782813388593</v>
      </c>
      <c r="AH36">
        <v>-0.23459467091613459</v>
      </c>
      <c r="AI36">
        <v>-1.4147068753136662</v>
      </c>
    </row>
    <row r="37" spans="1:35" x14ac:dyDescent="0.3">
      <c r="A37">
        <v>3</v>
      </c>
      <c r="B37">
        <v>36</v>
      </c>
      <c r="C37" s="26">
        <v>64.599999999999994</v>
      </c>
      <c r="D37" s="26">
        <v>64</v>
      </c>
      <c r="E37" s="26">
        <v>91</v>
      </c>
      <c r="F37">
        <v>0.34012809194509569</v>
      </c>
      <c r="G37">
        <v>0.36390679377654001</v>
      </c>
      <c r="H37">
        <v>-2.3778701831444315E-2</v>
      </c>
      <c r="I37" t="s">
        <v>107</v>
      </c>
      <c r="J37" t="s">
        <v>32</v>
      </c>
      <c r="K37" t="s">
        <v>98</v>
      </c>
      <c r="L37" t="s">
        <v>275</v>
      </c>
      <c r="M37" s="27">
        <v>31.3</v>
      </c>
      <c r="N37" s="28">
        <v>5</v>
      </c>
      <c r="O37">
        <v>30.610000000000003</v>
      </c>
      <c r="P37">
        <v>20.8</v>
      </c>
      <c r="Q37">
        <v>2.8</v>
      </c>
      <c r="R37">
        <v>5.6</v>
      </c>
      <c r="S37">
        <v>1.8</v>
      </c>
      <c r="T37">
        <v>1</v>
      </c>
      <c r="U37">
        <v>0</v>
      </c>
      <c r="V37">
        <v>0.47368421052631576</v>
      </c>
      <c r="W37">
        <v>11.4</v>
      </c>
      <c r="X37">
        <v>0.92307692307692313</v>
      </c>
      <c r="Y37">
        <v>7.8</v>
      </c>
      <c r="Z37">
        <v>1</v>
      </c>
      <c r="AA37">
        <v>0.82753472531351346</v>
      </c>
      <c r="AB37">
        <v>1.2100023639685444</v>
      </c>
      <c r="AC37">
        <v>-0.13288169981359002</v>
      </c>
      <c r="AD37">
        <v>-0.64223259868979077</v>
      </c>
      <c r="AE37">
        <v>9.0681727711352921E-3</v>
      </c>
      <c r="AF37">
        <v>-1.1277084716364882</v>
      </c>
      <c r="AG37">
        <v>-3.7027262757183377E-2</v>
      </c>
      <c r="AH37">
        <v>2.2371141517023458</v>
      </c>
      <c r="AI37">
        <v>0.93129176313037398</v>
      </c>
    </row>
    <row r="38" spans="1:35" x14ac:dyDescent="0.3">
      <c r="A38">
        <v>4</v>
      </c>
      <c r="B38">
        <v>37</v>
      </c>
      <c r="C38" s="26">
        <v>54.5</v>
      </c>
      <c r="D38" s="26">
        <v>49</v>
      </c>
      <c r="E38" s="26">
        <v>95</v>
      </c>
      <c r="F38">
        <v>0.3182342719317478</v>
      </c>
      <c r="G38">
        <v>0.29094057955852032</v>
      </c>
      <c r="H38">
        <v>2.7293692373227485E-2</v>
      </c>
      <c r="I38" t="s">
        <v>150</v>
      </c>
      <c r="J38" t="s">
        <v>32</v>
      </c>
      <c r="K38" t="s">
        <v>74</v>
      </c>
      <c r="L38" t="s">
        <v>274</v>
      </c>
      <c r="M38" s="27">
        <v>29.9</v>
      </c>
      <c r="N38" s="28">
        <v>5</v>
      </c>
      <c r="O38">
        <v>29.053333333333335</v>
      </c>
      <c r="P38">
        <v>21.6</v>
      </c>
      <c r="Q38">
        <v>1.6</v>
      </c>
      <c r="R38">
        <v>4.8</v>
      </c>
      <c r="S38">
        <v>5.8</v>
      </c>
      <c r="T38">
        <v>0.8</v>
      </c>
      <c r="U38">
        <v>0.6</v>
      </c>
      <c r="V38">
        <v>0.54545454545454541</v>
      </c>
      <c r="W38">
        <v>15.4</v>
      </c>
      <c r="X38">
        <v>0.94117647058823528</v>
      </c>
      <c r="Y38">
        <v>3.4</v>
      </c>
      <c r="Z38">
        <v>3</v>
      </c>
      <c r="AA38">
        <v>0.95679883578541158</v>
      </c>
      <c r="AB38">
        <v>5.9390315926908008E-2</v>
      </c>
      <c r="AC38">
        <v>-0.41901795997667735</v>
      </c>
      <c r="AD38">
        <v>1.154740438124894</v>
      </c>
      <c r="AE38">
        <v>-0.42679026661154529</v>
      </c>
      <c r="AF38">
        <v>-0.19654949888340564</v>
      </c>
      <c r="AG38">
        <v>1.4145324147441081</v>
      </c>
      <c r="AH38">
        <v>1.099068039156649</v>
      </c>
      <c r="AI38">
        <v>-1.0237071022396598</v>
      </c>
    </row>
    <row r="39" spans="1:35" x14ac:dyDescent="0.3">
      <c r="A39">
        <v>4</v>
      </c>
      <c r="B39">
        <v>38</v>
      </c>
      <c r="C39" s="26">
        <v>88.9</v>
      </c>
      <c r="D39" s="26">
        <v>88</v>
      </c>
      <c r="E39" s="26">
        <v>87</v>
      </c>
      <c r="F39">
        <v>0.31559116113884633</v>
      </c>
      <c r="G39">
        <v>0.22865272405359002</v>
      </c>
      <c r="H39">
        <v>8.6938437085256309E-2</v>
      </c>
      <c r="I39" t="s">
        <v>88</v>
      </c>
      <c r="J39" t="s">
        <v>32</v>
      </c>
      <c r="K39" t="s">
        <v>72</v>
      </c>
      <c r="L39" t="s">
        <v>274</v>
      </c>
      <c r="M39" s="27">
        <v>29.1</v>
      </c>
      <c r="N39" s="28">
        <v>5</v>
      </c>
      <c r="O39">
        <v>32.233333333333334</v>
      </c>
      <c r="P39">
        <v>16.2</v>
      </c>
      <c r="Q39">
        <v>1.8</v>
      </c>
      <c r="R39">
        <v>6.2</v>
      </c>
      <c r="S39">
        <v>9.1999999999999993</v>
      </c>
      <c r="T39">
        <v>0.6</v>
      </c>
      <c r="U39">
        <v>0</v>
      </c>
      <c r="V39">
        <v>0.44776119402985076</v>
      </c>
      <c r="W39">
        <v>13.4</v>
      </c>
      <c r="X39">
        <v>1</v>
      </c>
      <c r="Y39">
        <v>2.4</v>
      </c>
      <c r="Z39">
        <v>1.6</v>
      </c>
      <c r="AA39">
        <v>8.4266090100099444E-2</v>
      </c>
      <c r="AB39">
        <v>0.25115899060051411</v>
      </c>
      <c r="AC39">
        <v>8.1720495308725702E-2</v>
      </c>
      <c r="AD39">
        <v>2.682167519417376</v>
      </c>
      <c r="AE39">
        <v>-0.86264870599422616</v>
      </c>
      <c r="AF39">
        <v>-1.1277084716364882</v>
      </c>
      <c r="AG39">
        <v>-0.49605571500897794</v>
      </c>
      <c r="AH39">
        <v>1.1001822101759235</v>
      </c>
      <c r="AI39">
        <v>0.34479210351936379</v>
      </c>
    </row>
    <row r="40" spans="1:35" x14ac:dyDescent="0.3">
      <c r="A40">
        <v>4</v>
      </c>
      <c r="B40">
        <v>39</v>
      </c>
      <c r="C40" s="26">
        <v>27</v>
      </c>
      <c r="D40" s="26">
        <v>29</v>
      </c>
      <c r="E40" s="26">
        <v>100</v>
      </c>
      <c r="F40">
        <v>0.31428187004987507</v>
      </c>
      <c r="G40">
        <v>-5.8228470409799428E-2</v>
      </c>
      <c r="H40">
        <v>0.37251034045967452</v>
      </c>
      <c r="I40" t="s">
        <v>79</v>
      </c>
      <c r="J40" t="s">
        <v>32</v>
      </c>
      <c r="K40" t="s">
        <v>64</v>
      </c>
      <c r="L40" t="s">
        <v>275</v>
      </c>
      <c r="M40" s="27">
        <v>25.8</v>
      </c>
      <c r="N40" s="28">
        <v>5</v>
      </c>
      <c r="O40">
        <v>41.486666666666665</v>
      </c>
      <c r="P40">
        <v>27</v>
      </c>
      <c r="Q40">
        <v>2.6</v>
      </c>
      <c r="R40">
        <v>8</v>
      </c>
      <c r="S40">
        <v>4.8</v>
      </c>
      <c r="T40">
        <v>0.6</v>
      </c>
      <c r="U40">
        <v>1.2</v>
      </c>
      <c r="V40">
        <v>0.4344262295081967</v>
      </c>
      <c r="W40">
        <v>24.4</v>
      </c>
      <c r="X40">
        <v>0.64</v>
      </c>
      <c r="Y40">
        <v>5</v>
      </c>
      <c r="Z40">
        <v>3.4</v>
      </c>
      <c r="AA40">
        <v>1.8293315814707232</v>
      </c>
      <c r="AB40">
        <v>1.0182336892949386</v>
      </c>
      <c r="AC40">
        <v>0.72552708067567218</v>
      </c>
      <c r="AD40">
        <v>0.70549717892122277</v>
      </c>
      <c r="AE40">
        <v>-0.86264870599422616</v>
      </c>
      <c r="AF40">
        <v>0.7346094738696769</v>
      </c>
      <c r="AG40">
        <v>-1.3093224487236541</v>
      </c>
      <c r="AH40">
        <v>-1.9505772078888821</v>
      </c>
      <c r="AI40">
        <v>-1.4147068753136662</v>
      </c>
    </row>
    <row r="41" spans="1:35" x14ac:dyDescent="0.3">
      <c r="A41">
        <v>4</v>
      </c>
      <c r="B41">
        <v>40</v>
      </c>
      <c r="C41" s="26">
        <v>116.3</v>
      </c>
      <c r="D41" s="26">
        <v>118</v>
      </c>
      <c r="E41" s="26">
        <v>83</v>
      </c>
      <c r="F41">
        <v>0.29361743414142755</v>
      </c>
      <c r="G41">
        <v>0.33574639463957051</v>
      </c>
      <c r="H41">
        <v>-4.2128960498142964E-2</v>
      </c>
      <c r="I41" t="s">
        <v>139</v>
      </c>
      <c r="J41" t="s">
        <v>32</v>
      </c>
      <c r="K41" t="s">
        <v>50</v>
      </c>
      <c r="L41" t="s">
        <v>275</v>
      </c>
      <c r="M41" s="27">
        <v>23.1</v>
      </c>
      <c r="N41" s="28">
        <v>5</v>
      </c>
      <c r="O41">
        <v>35.073333333333331</v>
      </c>
      <c r="P41">
        <v>23.4</v>
      </c>
      <c r="Q41">
        <v>2</v>
      </c>
      <c r="R41">
        <v>7.8</v>
      </c>
      <c r="S41">
        <v>2.6</v>
      </c>
      <c r="T41">
        <v>1.4</v>
      </c>
      <c r="U41">
        <v>0</v>
      </c>
      <c r="V41">
        <v>0.51162790697674421</v>
      </c>
      <c r="W41">
        <v>17.2</v>
      </c>
      <c r="X41">
        <v>0.82608695652173914</v>
      </c>
      <c r="Y41">
        <v>4.5999999999999996</v>
      </c>
      <c r="Z41">
        <v>1.8</v>
      </c>
      <c r="AA41">
        <v>1.2476430843471817</v>
      </c>
      <c r="AB41">
        <v>0.4429276652741202</v>
      </c>
      <c r="AC41">
        <v>0.65399301563490031</v>
      </c>
      <c r="AD41">
        <v>-0.28283799132685378</v>
      </c>
      <c r="AE41">
        <v>0.88078505153649644</v>
      </c>
      <c r="AF41">
        <v>-1.1277084716364882</v>
      </c>
      <c r="AG41">
        <v>0.81710329578378138</v>
      </c>
      <c r="AH41">
        <v>0.24051968516063618</v>
      </c>
      <c r="AI41">
        <v>0.14929221698236048</v>
      </c>
    </row>
    <row r="42" spans="1:35" x14ac:dyDescent="0.3">
      <c r="A42">
        <v>4</v>
      </c>
      <c r="B42">
        <v>41</v>
      </c>
      <c r="C42" s="26">
        <v>76.400000000000006</v>
      </c>
      <c r="D42" s="26">
        <v>75</v>
      </c>
      <c r="E42" s="26">
        <v>85</v>
      </c>
      <c r="F42">
        <v>0.29109484275705066</v>
      </c>
      <c r="G42">
        <v>0.55762555836321692</v>
      </c>
      <c r="H42">
        <v>-0.26653071560616626</v>
      </c>
      <c r="I42" t="s">
        <v>126</v>
      </c>
      <c r="J42" t="s">
        <v>411</v>
      </c>
      <c r="K42" t="s">
        <v>50</v>
      </c>
      <c r="L42" t="s">
        <v>275</v>
      </c>
      <c r="M42" s="27">
        <v>29.7</v>
      </c>
      <c r="N42" s="28">
        <v>5</v>
      </c>
      <c r="O42">
        <v>30.086666666666666</v>
      </c>
      <c r="P42">
        <v>20.399999999999999</v>
      </c>
      <c r="Q42">
        <v>1.8</v>
      </c>
      <c r="R42">
        <v>7.6</v>
      </c>
      <c r="S42">
        <v>5.2</v>
      </c>
      <c r="T42">
        <v>1</v>
      </c>
      <c r="U42">
        <v>0.4</v>
      </c>
      <c r="V42">
        <v>0.60273972602739723</v>
      </c>
      <c r="W42">
        <v>14.6</v>
      </c>
      <c r="X42">
        <v>0.83333333333333337</v>
      </c>
      <c r="Y42">
        <v>1.2</v>
      </c>
      <c r="Z42">
        <v>1.4</v>
      </c>
      <c r="AA42">
        <v>0.76290267007756407</v>
      </c>
      <c r="AB42">
        <v>0.25115899060051411</v>
      </c>
      <c r="AC42">
        <v>0.58245895059412844</v>
      </c>
      <c r="AD42">
        <v>0.8851944826026914</v>
      </c>
      <c r="AE42">
        <v>9.0681727711352921E-3</v>
      </c>
      <c r="AF42">
        <v>-0.50693582313443308</v>
      </c>
      <c r="AG42">
        <v>2.4406741359132305</v>
      </c>
      <c r="AH42">
        <v>5.38164557877545E-2</v>
      </c>
      <c r="AI42">
        <v>0.5402919900563673</v>
      </c>
    </row>
    <row r="43" spans="1:35" x14ac:dyDescent="0.3">
      <c r="A43">
        <v>4</v>
      </c>
      <c r="B43">
        <v>42</v>
      </c>
      <c r="C43" s="26">
        <v>137.4</v>
      </c>
      <c r="D43" s="26">
        <v>194</v>
      </c>
      <c r="E43" s="26">
        <v>75</v>
      </c>
      <c r="F43">
        <v>0.27505484023957399</v>
      </c>
      <c r="G43">
        <v>0.22451175039571863</v>
      </c>
      <c r="H43">
        <v>5.054308984385536E-2</v>
      </c>
      <c r="I43" t="s">
        <v>169</v>
      </c>
      <c r="J43" t="s">
        <v>32</v>
      </c>
      <c r="K43" t="s">
        <v>52</v>
      </c>
      <c r="L43" t="s">
        <v>275</v>
      </c>
      <c r="M43" s="27">
        <v>24.7</v>
      </c>
      <c r="N43" s="28">
        <v>5</v>
      </c>
      <c r="O43">
        <v>31.526666666666664</v>
      </c>
      <c r="P43">
        <v>18.600000000000001</v>
      </c>
      <c r="Q43">
        <v>1</v>
      </c>
      <c r="R43">
        <v>8.6</v>
      </c>
      <c r="S43">
        <v>1.8</v>
      </c>
      <c r="T43">
        <v>2.2000000000000002</v>
      </c>
      <c r="U43">
        <v>1</v>
      </c>
      <c r="V43">
        <v>0.4642857142857143</v>
      </c>
      <c r="W43">
        <v>16.8</v>
      </c>
      <c r="X43">
        <v>0.625</v>
      </c>
      <c r="Y43">
        <v>3.2</v>
      </c>
      <c r="Z43">
        <v>1.6</v>
      </c>
      <c r="AA43">
        <v>0.47205842151579391</v>
      </c>
      <c r="AB43">
        <v>-0.51591570809391052</v>
      </c>
      <c r="AC43">
        <v>0.94012927579798766</v>
      </c>
      <c r="AD43">
        <v>-0.64223259868979077</v>
      </c>
      <c r="AE43">
        <v>2.6242188090672203</v>
      </c>
      <c r="AF43">
        <v>0.42422314961864949</v>
      </c>
      <c r="AG43">
        <v>-0.24957023163491432</v>
      </c>
      <c r="AH43">
        <v>-1.3770974675389323</v>
      </c>
      <c r="AI43">
        <v>0.34479210351936379</v>
      </c>
    </row>
    <row r="44" spans="1:35" x14ac:dyDescent="0.3">
      <c r="A44">
        <v>4</v>
      </c>
      <c r="B44">
        <v>43</v>
      </c>
      <c r="C44" s="26">
        <v>31.8</v>
      </c>
      <c r="D44" s="26">
        <v>27</v>
      </c>
      <c r="E44" s="26">
        <v>86</v>
      </c>
      <c r="F44">
        <v>0.27480687941401949</v>
      </c>
      <c r="G44">
        <v>0.36042292015170335</v>
      </c>
      <c r="H44">
        <v>-8.5616040737683863E-2</v>
      </c>
      <c r="I44" t="s">
        <v>95</v>
      </c>
      <c r="J44" t="s">
        <v>408</v>
      </c>
      <c r="K44" t="s">
        <v>52</v>
      </c>
      <c r="L44" t="s">
        <v>275</v>
      </c>
      <c r="M44" s="27">
        <v>22.1</v>
      </c>
      <c r="N44" s="28">
        <v>5</v>
      </c>
      <c r="O44">
        <v>32.163333333333334</v>
      </c>
      <c r="P44">
        <v>17</v>
      </c>
      <c r="Q44">
        <v>1.8</v>
      </c>
      <c r="R44">
        <v>8.8000000000000007</v>
      </c>
      <c r="S44">
        <v>1.6</v>
      </c>
      <c r="T44">
        <v>1</v>
      </c>
      <c r="U44">
        <v>2</v>
      </c>
      <c r="V44">
        <v>0.52459016393442626</v>
      </c>
      <c r="W44">
        <v>12.2</v>
      </c>
      <c r="X44">
        <v>0.70588235294117652</v>
      </c>
      <c r="Y44">
        <v>3.4</v>
      </c>
      <c r="Z44">
        <v>1.4</v>
      </c>
      <c r="AA44">
        <v>0.21353020057199762</v>
      </c>
      <c r="AB44">
        <v>0.25115899060051411</v>
      </c>
      <c r="AC44">
        <v>1.0116633408387599</v>
      </c>
      <c r="AD44">
        <v>-0.73208125053052497</v>
      </c>
      <c r="AE44">
        <v>9.0681727711352921E-3</v>
      </c>
      <c r="AF44">
        <v>1.9761547708737872</v>
      </c>
      <c r="AG44">
        <v>0.7798661354108265</v>
      </c>
      <c r="AH44">
        <v>-0.80584606922753266</v>
      </c>
      <c r="AI44">
        <v>0.5402919900563673</v>
      </c>
    </row>
    <row r="45" spans="1:35" x14ac:dyDescent="0.3">
      <c r="A45">
        <v>4</v>
      </c>
      <c r="B45">
        <v>44</v>
      </c>
      <c r="C45" s="26">
        <v>0</v>
      </c>
      <c r="D45" s="26">
        <v>357</v>
      </c>
      <c r="E45" s="26">
        <v>15</v>
      </c>
      <c r="F45">
        <v>0.27114252206490697</v>
      </c>
      <c r="G45">
        <v>0.13027351437072676</v>
      </c>
      <c r="H45">
        <v>0.1408690076941802</v>
      </c>
      <c r="I45" t="s">
        <v>206</v>
      </c>
      <c r="J45" t="s">
        <v>32</v>
      </c>
      <c r="K45" t="s">
        <v>111</v>
      </c>
      <c r="L45" t="s">
        <v>274</v>
      </c>
      <c r="M45" s="27">
        <v>21.3</v>
      </c>
      <c r="N45" s="28">
        <v>5</v>
      </c>
      <c r="O45">
        <v>30.993333333333332</v>
      </c>
      <c r="P45">
        <v>6.4</v>
      </c>
      <c r="Q45">
        <v>1</v>
      </c>
      <c r="R45">
        <v>3.8</v>
      </c>
      <c r="S45">
        <v>4.4000000000000004</v>
      </c>
      <c r="T45">
        <v>2.6</v>
      </c>
      <c r="U45">
        <v>1</v>
      </c>
      <c r="V45">
        <v>0.32258064516129031</v>
      </c>
      <c r="W45">
        <v>6.2</v>
      </c>
      <c r="X45">
        <v>0.875</v>
      </c>
      <c r="Y45">
        <v>1.6</v>
      </c>
      <c r="Z45">
        <v>1.4</v>
      </c>
      <c r="AA45">
        <v>-1.4992192631806516</v>
      </c>
      <c r="AB45">
        <v>-0.51591570809391052</v>
      </c>
      <c r="AC45">
        <v>-0.77668828518053656</v>
      </c>
      <c r="AD45">
        <v>0.52579987523975447</v>
      </c>
      <c r="AE45">
        <v>3.4959356878325814</v>
      </c>
      <c r="AF45">
        <v>0.42422314961864949</v>
      </c>
      <c r="AG45">
        <v>-1.2658280151741752</v>
      </c>
      <c r="AH45">
        <v>0.24386219821846192</v>
      </c>
      <c r="AI45">
        <v>0.5402919900563673</v>
      </c>
    </row>
    <row r="46" spans="1:35" x14ac:dyDescent="0.3">
      <c r="A46">
        <v>4</v>
      </c>
      <c r="B46">
        <v>45</v>
      </c>
      <c r="C46" s="26">
        <v>55.3</v>
      </c>
      <c r="D46" s="26">
        <v>58</v>
      </c>
      <c r="E46" s="26">
        <v>95</v>
      </c>
      <c r="F46">
        <v>0.26286968736568922</v>
      </c>
      <c r="G46">
        <v>0.40270311777973727</v>
      </c>
      <c r="H46">
        <v>-0.13983343041404805</v>
      </c>
      <c r="I46" t="s">
        <v>130</v>
      </c>
      <c r="J46" t="s">
        <v>32</v>
      </c>
      <c r="K46" t="s">
        <v>54</v>
      </c>
      <c r="L46" t="s">
        <v>45</v>
      </c>
      <c r="M46" s="27">
        <v>22.3</v>
      </c>
      <c r="N46" s="28">
        <v>5</v>
      </c>
      <c r="O46">
        <v>34.950000000000003</v>
      </c>
      <c r="P46">
        <v>15.6</v>
      </c>
      <c r="Q46">
        <v>0</v>
      </c>
      <c r="R46">
        <v>12.4</v>
      </c>
      <c r="S46">
        <v>4.2</v>
      </c>
      <c r="T46">
        <v>2</v>
      </c>
      <c r="U46">
        <v>1.2</v>
      </c>
      <c r="V46">
        <v>0.66</v>
      </c>
      <c r="W46">
        <v>10</v>
      </c>
      <c r="X46">
        <v>0.5714285714285714</v>
      </c>
      <c r="Y46">
        <v>4.2</v>
      </c>
      <c r="Z46">
        <v>2.6</v>
      </c>
      <c r="AA46">
        <v>-1.2681992753824032E-2</v>
      </c>
      <c r="AB46">
        <v>-1.4747590814619411</v>
      </c>
      <c r="AC46">
        <v>2.299276511572653</v>
      </c>
      <c r="AD46">
        <v>0.4359512233990202</v>
      </c>
      <c r="AE46">
        <v>2.1883603696845388</v>
      </c>
      <c r="AF46">
        <v>0.7346094738696769</v>
      </c>
      <c r="AG46">
        <v>2.4169475776234646</v>
      </c>
      <c r="AH46">
        <v>-2.3306686927502986</v>
      </c>
      <c r="AI46">
        <v>-0.63270732916565298</v>
      </c>
    </row>
    <row r="47" spans="1:35" x14ac:dyDescent="0.3">
      <c r="A47">
        <v>4</v>
      </c>
      <c r="B47">
        <v>46</v>
      </c>
      <c r="C47" s="26">
        <v>6.6</v>
      </c>
      <c r="D47" s="26">
        <v>6</v>
      </c>
      <c r="E47" s="26">
        <v>100</v>
      </c>
      <c r="F47">
        <v>0.25981909251738228</v>
      </c>
      <c r="G47">
        <v>0.23469715368421307</v>
      </c>
      <c r="H47">
        <v>2.5121938833169211E-2</v>
      </c>
      <c r="I47" t="s">
        <v>89</v>
      </c>
      <c r="J47" t="s">
        <v>32</v>
      </c>
      <c r="K47" t="s">
        <v>90</v>
      </c>
      <c r="L47" t="s">
        <v>45</v>
      </c>
      <c r="M47" s="27">
        <v>24.2</v>
      </c>
      <c r="N47" s="28">
        <v>5</v>
      </c>
      <c r="O47">
        <v>31.606666666666666</v>
      </c>
      <c r="P47">
        <v>18.600000000000001</v>
      </c>
      <c r="Q47">
        <v>1.4</v>
      </c>
      <c r="R47">
        <v>7.4</v>
      </c>
      <c r="S47">
        <v>6.2</v>
      </c>
      <c r="T47">
        <v>1.2</v>
      </c>
      <c r="U47">
        <v>0.6</v>
      </c>
      <c r="V47">
        <v>0.44705882352941179</v>
      </c>
      <c r="W47">
        <v>17</v>
      </c>
      <c r="X47">
        <v>0.7142857142857143</v>
      </c>
      <c r="Y47">
        <v>2.8</v>
      </c>
      <c r="Z47">
        <v>1</v>
      </c>
      <c r="AA47">
        <v>0.47205842151579391</v>
      </c>
      <c r="AB47">
        <v>-0.13237835874669829</v>
      </c>
      <c r="AC47">
        <v>0.5109248855533568</v>
      </c>
      <c r="AD47">
        <v>1.3344377418063627</v>
      </c>
      <c r="AE47">
        <v>0.4449266121538159</v>
      </c>
      <c r="AF47">
        <v>-0.19654949888340564</v>
      </c>
      <c r="AG47">
        <v>-0.63775102759413205</v>
      </c>
      <c r="AH47">
        <v>-0.61468615577754948</v>
      </c>
      <c r="AI47">
        <v>0.93129176313037398</v>
      </c>
    </row>
    <row r="48" spans="1:35" x14ac:dyDescent="0.3">
      <c r="A48">
        <v>4</v>
      </c>
      <c r="B48">
        <v>47</v>
      </c>
      <c r="C48" s="26">
        <v>100.8</v>
      </c>
      <c r="D48" s="26">
        <v>95</v>
      </c>
      <c r="E48" s="26">
        <v>78</v>
      </c>
      <c r="F48">
        <v>0.25304544083101155</v>
      </c>
      <c r="G48">
        <v>0.20238112771944028</v>
      </c>
      <c r="H48">
        <v>5.0664313111571269E-2</v>
      </c>
      <c r="I48" t="s">
        <v>125</v>
      </c>
      <c r="J48" t="s">
        <v>32</v>
      </c>
      <c r="K48" t="s">
        <v>50</v>
      </c>
      <c r="L48" t="s">
        <v>274</v>
      </c>
      <c r="M48" s="27">
        <v>25.7</v>
      </c>
      <c r="N48" s="28">
        <v>5</v>
      </c>
      <c r="O48">
        <v>33.130000000000003</v>
      </c>
      <c r="P48">
        <v>14</v>
      </c>
      <c r="Q48">
        <v>3.6</v>
      </c>
      <c r="R48">
        <v>3.2</v>
      </c>
      <c r="S48">
        <v>5.4</v>
      </c>
      <c r="T48">
        <v>1</v>
      </c>
      <c r="U48">
        <v>0.8</v>
      </c>
      <c r="V48">
        <v>0.40677966101694918</v>
      </c>
      <c r="W48">
        <v>11.8</v>
      </c>
      <c r="X48">
        <v>0.8</v>
      </c>
      <c r="Y48">
        <v>1</v>
      </c>
      <c r="Z48">
        <v>0.8</v>
      </c>
      <c r="AA48">
        <v>-0.27121021369762005</v>
      </c>
      <c r="AB48">
        <v>1.9770770626629695</v>
      </c>
      <c r="AC48">
        <v>-0.99129048030285194</v>
      </c>
      <c r="AD48">
        <v>0.97504313444342572</v>
      </c>
      <c r="AE48">
        <v>9.0681727711352921E-3</v>
      </c>
      <c r="AF48">
        <v>0.11383682536762199</v>
      </c>
      <c r="AG48">
        <v>-1.0766795860094958</v>
      </c>
      <c r="AH48">
        <v>-4.120641542759948E-2</v>
      </c>
      <c r="AI48">
        <v>1.1267916496673773</v>
      </c>
    </row>
    <row r="49" spans="1:35" x14ac:dyDescent="0.3">
      <c r="A49">
        <v>4</v>
      </c>
      <c r="B49">
        <v>48</v>
      </c>
      <c r="C49" s="26">
        <v>130.1</v>
      </c>
      <c r="D49" s="26">
        <v>131</v>
      </c>
      <c r="E49" s="26">
        <v>66</v>
      </c>
      <c r="F49">
        <v>0.23854996454790336</v>
      </c>
      <c r="G49">
        <v>0.40007886266279125</v>
      </c>
      <c r="H49">
        <v>-0.16152889811488788</v>
      </c>
      <c r="I49" t="s">
        <v>173</v>
      </c>
      <c r="J49" t="s">
        <v>32</v>
      </c>
      <c r="K49" t="s">
        <v>81</v>
      </c>
      <c r="L49" t="s">
        <v>274</v>
      </c>
      <c r="M49" s="27">
        <v>27.1</v>
      </c>
      <c r="N49" s="28">
        <v>5</v>
      </c>
      <c r="O49">
        <v>30.386666666666663</v>
      </c>
      <c r="P49">
        <v>21</v>
      </c>
      <c r="Q49">
        <v>3.8</v>
      </c>
      <c r="R49">
        <v>3.4</v>
      </c>
      <c r="S49">
        <v>5.4</v>
      </c>
      <c r="T49">
        <v>0.6</v>
      </c>
      <c r="U49">
        <v>0.4</v>
      </c>
      <c r="V49">
        <v>0.546875</v>
      </c>
      <c r="W49">
        <v>12.8</v>
      </c>
      <c r="X49">
        <v>0.8</v>
      </c>
      <c r="Y49">
        <v>4</v>
      </c>
      <c r="Z49">
        <v>1.2</v>
      </c>
      <c r="AA49">
        <v>0.85985075293148783</v>
      </c>
      <c r="AB49">
        <v>2.168845737336575</v>
      </c>
      <c r="AC49">
        <v>-0.91975641526208018</v>
      </c>
      <c r="AD49">
        <v>0.97504313444342572</v>
      </c>
      <c r="AE49">
        <v>-0.86264870599422616</v>
      </c>
      <c r="AF49">
        <v>-0.50693582313443308</v>
      </c>
      <c r="AG49">
        <v>1.1950681355364268</v>
      </c>
      <c r="AH49">
        <v>-4.454892848542534E-2</v>
      </c>
      <c r="AI49">
        <v>0.73579187659337064</v>
      </c>
    </row>
    <row r="50" spans="1:35" x14ac:dyDescent="0.3">
      <c r="A50">
        <v>5</v>
      </c>
      <c r="B50">
        <v>49</v>
      </c>
      <c r="C50" s="26">
        <v>44.2</v>
      </c>
      <c r="D50" s="26">
        <v>43</v>
      </c>
      <c r="E50" s="26">
        <v>97</v>
      </c>
      <c r="F50">
        <v>0.22501517372842067</v>
      </c>
      <c r="G50">
        <v>-5.8024851183833985E-2</v>
      </c>
      <c r="H50">
        <v>0.28304002491225466</v>
      </c>
      <c r="I50" t="s">
        <v>132</v>
      </c>
      <c r="J50" t="s">
        <v>32</v>
      </c>
      <c r="K50" t="s">
        <v>92</v>
      </c>
      <c r="L50" t="s">
        <v>275</v>
      </c>
      <c r="M50" s="27">
        <v>22.5</v>
      </c>
      <c r="N50" s="28">
        <v>5</v>
      </c>
      <c r="O50">
        <v>32.559999999999995</v>
      </c>
      <c r="P50">
        <v>14</v>
      </c>
      <c r="Q50">
        <v>1.8</v>
      </c>
      <c r="R50">
        <v>7.4</v>
      </c>
      <c r="S50">
        <v>1.6</v>
      </c>
      <c r="T50">
        <v>1</v>
      </c>
      <c r="U50">
        <v>1</v>
      </c>
      <c r="V50">
        <v>0.38</v>
      </c>
      <c r="W50">
        <v>10</v>
      </c>
      <c r="X50">
        <v>0.92</v>
      </c>
      <c r="Y50">
        <v>5</v>
      </c>
      <c r="Z50">
        <v>2.8</v>
      </c>
      <c r="AA50">
        <v>-0.27121021369762005</v>
      </c>
      <c r="AB50">
        <v>0.25115899060051411</v>
      </c>
      <c r="AC50">
        <v>0.5109248855533568</v>
      </c>
      <c r="AD50">
        <v>-0.73208125053052497</v>
      </c>
      <c r="AE50">
        <v>9.0681727711352921E-3</v>
      </c>
      <c r="AF50">
        <v>0.42422314961864949</v>
      </c>
      <c r="AG50">
        <v>-1.2691226610507944</v>
      </c>
      <c r="AH50">
        <v>1.383022481783434</v>
      </c>
      <c r="AI50">
        <v>-0.8282072157026561</v>
      </c>
    </row>
    <row r="51" spans="1:35" x14ac:dyDescent="0.3">
      <c r="A51">
        <v>5</v>
      </c>
      <c r="B51">
        <v>50</v>
      </c>
      <c r="C51" s="26">
        <v>44.7</v>
      </c>
      <c r="D51" s="26">
        <v>47</v>
      </c>
      <c r="E51" s="26">
        <v>99</v>
      </c>
      <c r="F51">
        <v>0.21927533917684475</v>
      </c>
      <c r="G51">
        <v>0.55494957528154487</v>
      </c>
      <c r="H51">
        <v>-0.33567423610470015</v>
      </c>
      <c r="I51" t="s">
        <v>152</v>
      </c>
      <c r="J51" t="s">
        <v>282</v>
      </c>
      <c r="K51" t="s">
        <v>33</v>
      </c>
      <c r="L51" t="s">
        <v>45</v>
      </c>
      <c r="M51" s="27">
        <v>25.5</v>
      </c>
      <c r="N51" s="28">
        <v>5</v>
      </c>
      <c r="O51">
        <v>34.89</v>
      </c>
      <c r="P51">
        <v>13.6</v>
      </c>
      <c r="Q51">
        <v>0</v>
      </c>
      <c r="R51">
        <v>17.8</v>
      </c>
      <c r="S51">
        <v>1.2</v>
      </c>
      <c r="T51">
        <v>0.6</v>
      </c>
      <c r="U51">
        <v>2.8</v>
      </c>
      <c r="V51">
        <v>0.68085106382978722</v>
      </c>
      <c r="W51">
        <v>9.4</v>
      </c>
      <c r="X51">
        <v>0.36363636363636365</v>
      </c>
      <c r="Y51">
        <v>2.2000000000000002</v>
      </c>
      <c r="Z51">
        <v>1</v>
      </c>
      <c r="AA51">
        <v>-0.33584226893356917</v>
      </c>
      <c r="AB51">
        <v>-1.4747590814619411</v>
      </c>
      <c r="AC51">
        <v>4.2306962676734932</v>
      </c>
      <c r="AD51">
        <v>-0.9117785542119935</v>
      </c>
      <c r="AE51">
        <v>-0.86264870599422616</v>
      </c>
      <c r="AF51">
        <v>3.2177000678778973</v>
      </c>
      <c r="AG51">
        <v>2.5283270401656166</v>
      </c>
      <c r="AH51">
        <v>-2.3284403507117473</v>
      </c>
      <c r="AI51">
        <v>0.93129176313037398</v>
      </c>
    </row>
    <row r="52" spans="1:35" x14ac:dyDescent="0.3">
      <c r="A52">
        <v>5</v>
      </c>
      <c r="B52">
        <v>51</v>
      </c>
      <c r="C52" s="26">
        <v>113.5</v>
      </c>
      <c r="D52" s="26">
        <v>119</v>
      </c>
      <c r="E52" s="26">
        <v>71</v>
      </c>
      <c r="F52">
        <v>0.21858800618533289</v>
      </c>
      <c r="G52">
        <v>0.29831692198773424</v>
      </c>
      <c r="H52">
        <v>-7.9728915802401351E-2</v>
      </c>
      <c r="I52" t="s">
        <v>174</v>
      </c>
      <c r="J52" t="s">
        <v>32</v>
      </c>
      <c r="K52" t="s">
        <v>90</v>
      </c>
      <c r="L52" t="s">
        <v>275</v>
      </c>
      <c r="M52" s="27">
        <v>34.799999999999997</v>
      </c>
      <c r="N52" s="28">
        <v>5</v>
      </c>
      <c r="O52">
        <v>29.343333333333327</v>
      </c>
      <c r="P52">
        <v>17.8</v>
      </c>
      <c r="Q52">
        <v>1.8</v>
      </c>
      <c r="R52">
        <v>7.2</v>
      </c>
      <c r="S52">
        <v>1.8</v>
      </c>
      <c r="T52">
        <v>1.4</v>
      </c>
      <c r="U52">
        <v>0.8</v>
      </c>
      <c r="V52">
        <v>0.5178571428571429</v>
      </c>
      <c r="W52">
        <v>11.2</v>
      </c>
      <c r="X52">
        <v>0.81481481481481477</v>
      </c>
      <c r="Y52">
        <v>5.4</v>
      </c>
      <c r="Z52">
        <v>1.4</v>
      </c>
      <c r="AA52">
        <v>0.34279431104389579</v>
      </c>
      <c r="AB52">
        <v>0.25115899060051411</v>
      </c>
      <c r="AC52">
        <v>0.43939082051258493</v>
      </c>
      <c r="AD52">
        <v>-0.64223259868979077</v>
      </c>
      <c r="AE52">
        <v>0.88078505153649644</v>
      </c>
      <c r="AF52">
        <v>0.11383682536762199</v>
      </c>
      <c r="AG52">
        <v>0.61444426453591039</v>
      </c>
      <c r="AH52">
        <v>0.14438264292600766</v>
      </c>
      <c r="AI52">
        <v>0.5402919900563673</v>
      </c>
    </row>
    <row r="53" spans="1:35" x14ac:dyDescent="0.3">
      <c r="A53">
        <v>5</v>
      </c>
      <c r="B53">
        <v>52</v>
      </c>
      <c r="C53" s="26">
        <v>52.1</v>
      </c>
      <c r="D53" s="26">
        <v>51</v>
      </c>
      <c r="E53" s="26">
        <v>98</v>
      </c>
      <c r="F53">
        <v>0.1656769431044865</v>
      </c>
      <c r="G53">
        <v>-9.9360054628631386E-2</v>
      </c>
      <c r="H53">
        <v>0.2650369977331179</v>
      </c>
      <c r="I53" t="s">
        <v>67</v>
      </c>
      <c r="J53" t="s">
        <v>386</v>
      </c>
      <c r="K53" t="s">
        <v>68</v>
      </c>
      <c r="L53" t="s">
        <v>275</v>
      </c>
      <c r="M53" s="27">
        <v>31.2</v>
      </c>
      <c r="N53" s="28">
        <v>5</v>
      </c>
      <c r="O53">
        <v>31.193333333333335</v>
      </c>
      <c r="P53">
        <v>17.2</v>
      </c>
      <c r="Q53">
        <v>1.4</v>
      </c>
      <c r="R53">
        <v>8.8000000000000007</v>
      </c>
      <c r="S53">
        <v>1.2</v>
      </c>
      <c r="T53">
        <v>0.8</v>
      </c>
      <c r="U53">
        <v>0.6</v>
      </c>
      <c r="V53">
        <v>0.36842105263157893</v>
      </c>
      <c r="W53">
        <v>11.4</v>
      </c>
      <c r="X53">
        <v>0.88095238095238093</v>
      </c>
      <c r="Y53">
        <v>8.4</v>
      </c>
      <c r="Z53">
        <v>2.4</v>
      </c>
      <c r="AA53">
        <v>0.24584622818997201</v>
      </c>
      <c r="AB53">
        <v>-0.13237835874669829</v>
      </c>
      <c r="AC53">
        <v>1.0116633408387599</v>
      </c>
      <c r="AD53">
        <v>-0.9117785542119935</v>
      </c>
      <c r="AE53">
        <v>-0.42679026661154529</v>
      </c>
      <c r="AF53">
        <v>-0.19654949888340564</v>
      </c>
      <c r="AG53">
        <v>-1.6167716507604386</v>
      </c>
      <c r="AH53">
        <v>1.5697257111563163</v>
      </c>
      <c r="AI53">
        <v>-0.43720744262864947</v>
      </c>
    </row>
    <row r="54" spans="1:35" x14ac:dyDescent="0.3">
      <c r="A54">
        <v>5</v>
      </c>
      <c r="B54">
        <v>53</v>
      </c>
      <c r="C54" s="26">
        <v>125.9</v>
      </c>
      <c r="D54" s="26">
        <v>126</v>
      </c>
      <c r="E54" s="26">
        <v>72</v>
      </c>
      <c r="F54">
        <v>0.16019896346638557</v>
      </c>
      <c r="G54">
        <v>6.5822458600372585E-2</v>
      </c>
      <c r="H54">
        <v>9.4376504866012983E-2</v>
      </c>
      <c r="I54" t="s">
        <v>165</v>
      </c>
      <c r="J54" t="s">
        <v>32</v>
      </c>
      <c r="K54" t="s">
        <v>48</v>
      </c>
      <c r="L54" t="s">
        <v>274</v>
      </c>
      <c r="M54" s="27">
        <v>26.6</v>
      </c>
      <c r="N54" s="28">
        <v>5</v>
      </c>
      <c r="O54">
        <v>29.833333333333332</v>
      </c>
      <c r="P54">
        <v>22.8</v>
      </c>
      <c r="Q54">
        <v>2</v>
      </c>
      <c r="R54">
        <v>2.2000000000000002</v>
      </c>
      <c r="S54">
        <v>4.4000000000000004</v>
      </c>
      <c r="T54">
        <v>0.8</v>
      </c>
      <c r="U54">
        <v>0.4</v>
      </c>
      <c r="V54">
        <v>0.44303797468354428</v>
      </c>
      <c r="W54">
        <v>15.8</v>
      </c>
      <c r="X54">
        <v>0.87179487179487181</v>
      </c>
      <c r="Y54">
        <v>7.8</v>
      </c>
      <c r="Z54">
        <v>1.8</v>
      </c>
      <c r="AA54">
        <v>1.1506950014932587</v>
      </c>
      <c r="AB54">
        <v>0.4429276652741202</v>
      </c>
      <c r="AC54">
        <v>-1.348960805506711</v>
      </c>
      <c r="AD54">
        <v>0.52579987523975447</v>
      </c>
      <c r="AE54">
        <v>-0.42679026661154529</v>
      </c>
      <c r="AF54">
        <v>-0.50693582313443308</v>
      </c>
      <c r="AG54">
        <v>-0.67828283384370613</v>
      </c>
      <c r="AH54">
        <v>1.2846570975102549</v>
      </c>
      <c r="AI54">
        <v>0.14929221698236048</v>
      </c>
    </row>
    <row r="55" spans="1:35" x14ac:dyDescent="0.3">
      <c r="A55">
        <v>5</v>
      </c>
      <c r="B55">
        <v>54</v>
      </c>
      <c r="C55" s="26">
        <v>137</v>
      </c>
      <c r="D55" s="26">
        <v>180</v>
      </c>
      <c r="E55" s="26">
        <v>71</v>
      </c>
      <c r="F55">
        <v>0.14392845440602567</v>
      </c>
      <c r="G55">
        <v>0.14308523874179396</v>
      </c>
      <c r="H55">
        <v>8.4321566423170569E-4</v>
      </c>
      <c r="I55" t="s">
        <v>141</v>
      </c>
      <c r="J55" t="s">
        <v>32</v>
      </c>
      <c r="K55" t="s">
        <v>56</v>
      </c>
      <c r="L55" t="s">
        <v>274</v>
      </c>
      <c r="M55" s="27">
        <v>23.4</v>
      </c>
      <c r="N55" s="28">
        <v>5</v>
      </c>
      <c r="O55">
        <v>37.75333333333333</v>
      </c>
      <c r="P55">
        <v>18.600000000000001</v>
      </c>
      <c r="Q55">
        <v>2.8</v>
      </c>
      <c r="R55">
        <v>5.6</v>
      </c>
      <c r="S55">
        <v>4.8</v>
      </c>
      <c r="T55">
        <v>0.6</v>
      </c>
      <c r="U55">
        <v>0.2</v>
      </c>
      <c r="V55">
        <v>0.45205479452054792</v>
      </c>
      <c r="W55">
        <v>14.6</v>
      </c>
      <c r="X55">
        <v>0.8666666666666667</v>
      </c>
      <c r="Y55">
        <v>3</v>
      </c>
      <c r="Z55">
        <v>1.2</v>
      </c>
      <c r="AA55">
        <v>0.47205842151579391</v>
      </c>
      <c r="AB55">
        <v>1.2100023639685444</v>
      </c>
      <c r="AC55">
        <v>-0.13288169981359002</v>
      </c>
      <c r="AD55">
        <v>0.70549717892122277</v>
      </c>
      <c r="AE55">
        <v>-0.86264870599422616</v>
      </c>
      <c r="AF55">
        <v>-0.81732214738546061</v>
      </c>
      <c r="AG55">
        <v>-0.45552390875940452</v>
      </c>
      <c r="AH55">
        <v>0.43279376962989513</v>
      </c>
      <c r="AI55">
        <v>0.73579187659337064</v>
      </c>
    </row>
    <row r="56" spans="1:35" x14ac:dyDescent="0.3">
      <c r="A56">
        <v>5</v>
      </c>
      <c r="B56">
        <v>55</v>
      </c>
      <c r="C56" s="26">
        <v>94</v>
      </c>
      <c r="D56" s="26">
        <v>90</v>
      </c>
      <c r="E56" s="26">
        <v>74</v>
      </c>
      <c r="F56">
        <v>0.14377198685822948</v>
      </c>
      <c r="G56">
        <v>0.15383785958894813</v>
      </c>
      <c r="H56">
        <v>-1.0065872730718656E-2</v>
      </c>
      <c r="I56" t="s">
        <v>105</v>
      </c>
      <c r="J56" t="s">
        <v>106</v>
      </c>
      <c r="K56" t="s">
        <v>78</v>
      </c>
      <c r="L56" t="s">
        <v>274</v>
      </c>
      <c r="M56" s="27">
        <v>27.5</v>
      </c>
      <c r="N56" s="28">
        <v>5</v>
      </c>
      <c r="O56">
        <v>32.92</v>
      </c>
      <c r="P56">
        <v>17</v>
      </c>
      <c r="Q56">
        <v>1.2</v>
      </c>
      <c r="R56">
        <v>6.4</v>
      </c>
      <c r="S56">
        <v>2.2000000000000002</v>
      </c>
      <c r="T56">
        <v>1.4</v>
      </c>
      <c r="U56">
        <v>0.8</v>
      </c>
      <c r="V56">
        <v>0.45588235294117646</v>
      </c>
      <c r="W56">
        <v>13.6</v>
      </c>
      <c r="X56">
        <v>0.85</v>
      </c>
      <c r="Y56">
        <v>4</v>
      </c>
      <c r="Z56">
        <v>1.2</v>
      </c>
      <c r="AA56">
        <v>0.21353020057199762</v>
      </c>
      <c r="AB56">
        <v>-0.32414703342030438</v>
      </c>
      <c r="AC56">
        <v>0.15325456034949761</v>
      </c>
      <c r="AD56">
        <v>-0.46253529500832224</v>
      </c>
      <c r="AE56">
        <v>0.88078505153649644</v>
      </c>
      <c r="AF56">
        <v>0.11383682536762199</v>
      </c>
      <c r="AG56">
        <v>-0.35765504830044387</v>
      </c>
      <c r="AH56">
        <v>0.43167959861061933</v>
      </c>
      <c r="AI56">
        <v>0.73579187659337064</v>
      </c>
    </row>
    <row r="57" spans="1:35" x14ac:dyDescent="0.3">
      <c r="A57">
        <v>5</v>
      </c>
      <c r="B57">
        <v>56</v>
      </c>
      <c r="C57" s="26">
        <v>51.3</v>
      </c>
      <c r="D57" s="26">
        <v>50</v>
      </c>
      <c r="E57" s="26">
        <v>98</v>
      </c>
      <c r="F57">
        <v>0.14193691862603824</v>
      </c>
      <c r="G57">
        <v>9.5964229869939785E-2</v>
      </c>
      <c r="H57">
        <v>4.5972688756098459E-2</v>
      </c>
      <c r="I57" t="s">
        <v>113</v>
      </c>
      <c r="J57" t="s">
        <v>32</v>
      </c>
      <c r="K57" t="s">
        <v>58</v>
      </c>
      <c r="L57" t="s">
        <v>275</v>
      </c>
      <c r="M57" s="27">
        <v>27.3</v>
      </c>
      <c r="N57" s="28">
        <v>5</v>
      </c>
      <c r="O57">
        <v>32.543333333333337</v>
      </c>
      <c r="P57">
        <v>15.6</v>
      </c>
      <c r="Q57">
        <v>0.8</v>
      </c>
      <c r="R57">
        <v>6.6</v>
      </c>
      <c r="S57">
        <v>4.4000000000000004</v>
      </c>
      <c r="T57">
        <v>1</v>
      </c>
      <c r="U57">
        <v>1</v>
      </c>
      <c r="V57">
        <v>0.49275362318840582</v>
      </c>
      <c r="W57">
        <v>13.8</v>
      </c>
      <c r="X57">
        <v>1</v>
      </c>
      <c r="Y57">
        <v>1.2</v>
      </c>
      <c r="Z57">
        <v>2.4</v>
      </c>
      <c r="AA57">
        <v>-1.2681992753824032E-2</v>
      </c>
      <c r="AB57">
        <v>-0.70768438276751655</v>
      </c>
      <c r="AC57">
        <v>0.2247886253902692</v>
      </c>
      <c r="AD57">
        <v>0.52579987523975447</v>
      </c>
      <c r="AE57">
        <v>9.0681727711352921E-3</v>
      </c>
      <c r="AF57">
        <v>0.42422314961864949</v>
      </c>
      <c r="AG57">
        <v>0.30732708107583973</v>
      </c>
      <c r="AH57">
        <v>0.53004498288379975</v>
      </c>
      <c r="AI57">
        <v>-0.43720744262864947</v>
      </c>
    </row>
    <row r="58" spans="1:35" x14ac:dyDescent="0.3">
      <c r="A58">
        <v>5</v>
      </c>
      <c r="B58">
        <v>57</v>
      </c>
      <c r="C58" s="26">
        <v>91.7</v>
      </c>
      <c r="D58" s="26">
        <v>83</v>
      </c>
      <c r="E58" s="26">
        <v>77</v>
      </c>
      <c r="F58">
        <v>0.13429442756929455</v>
      </c>
      <c r="G58">
        <v>-8.426627364897421E-2</v>
      </c>
      <c r="H58">
        <v>0.21856070121826876</v>
      </c>
      <c r="I58" t="s">
        <v>143</v>
      </c>
      <c r="J58" t="s">
        <v>32</v>
      </c>
      <c r="K58" t="s">
        <v>44</v>
      </c>
      <c r="L58" t="s">
        <v>274</v>
      </c>
      <c r="M58" s="27">
        <v>31.4</v>
      </c>
      <c r="N58" s="28">
        <v>5</v>
      </c>
      <c r="O58">
        <v>26.013333333333332</v>
      </c>
      <c r="P58">
        <v>12.8</v>
      </c>
      <c r="Q58">
        <v>0.6</v>
      </c>
      <c r="R58">
        <v>2.2000000000000002</v>
      </c>
      <c r="S58">
        <v>9</v>
      </c>
      <c r="T58">
        <v>1.2</v>
      </c>
      <c r="U58">
        <v>0.6</v>
      </c>
      <c r="V58">
        <v>0.44</v>
      </c>
      <c r="W58">
        <v>10</v>
      </c>
      <c r="X58">
        <v>0.89473684210526316</v>
      </c>
      <c r="Y58">
        <v>3.8</v>
      </c>
      <c r="Z58">
        <v>3.2</v>
      </c>
      <c r="AA58">
        <v>-0.46510637940546701</v>
      </c>
      <c r="AB58">
        <v>-0.89945305744112281</v>
      </c>
      <c r="AC58">
        <v>-1.348960805506711</v>
      </c>
      <c r="AD58">
        <v>2.5923188675766418</v>
      </c>
      <c r="AE58">
        <v>0.4449266121538159</v>
      </c>
      <c r="AF58">
        <v>-0.19654949888340564</v>
      </c>
      <c r="AG58">
        <v>-0.47925046704916657</v>
      </c>
      <c r="AH58">
        <v>0.81288525449131077</v>
      </c>
      <c r="AI58">
        <v>-1.2192069887766632</v>
      </c>
    </row>
    <row r="59" spans="1:35" x14ac:dyDescent="0.3">
      <c r="A59">
        <v>5</v>
      </c>
      <c r="B59">
        <v>58</v>
      </c>
      <c r="C59" s="26">
        <v>31.1</v>
      </c>
      <c r="D59" s="26">
        <v>35</v>
      </c>
      <c r="E59" s="26">
        <v>100</v>
      </c>
      <c r="F59">
        <v>0.12293499995326544</v>
      </c>
      <c r="G59">
        <v>-0.13537220265672995</v>
      </c>
      <c r="H59">
        <v>0.2583072026099954</v>
      </c>
      <c r="I59" t="s">
        <v>102</v>
      </c>
      <c r="J59" t="s">
        <v>32</v>
      </c>
      <c r="K59" t="s">
        <v>39</v>
      </c>
      <c r="L59" t="s">
        <v>275</v>
      </c>
      <c r="M59" s="27">
        <v>24.3</v>
      </c>
      <c r="N59" s="28">
        <v>5</v>
      </c>
      <c r="O59">
        <v>31.589999999999996</v>
      </c>
      <c r="P59">
        <v>16.399999999999999</v>
      </c>
      <c r="Q59">
        <v>1.6</v>
      </c>
      <c r="R59">
        <v>9.6</v>
      </c>
      <c r="S59">
        <v>1</v>
      </c>
      <c r="T59">
        <v>0.2</v>
      </c>
      <c r="U59">
        <v>2</v>
      </c>
      <c r="V59">
        <v>0.35714285714285715</v>
      </c>
      <c r="W59">
        <v>16.8</v>
      </c>
      <c r="X59">
        <v>0.82352941176470584</v>
      </c>
      <c r="Y59">
        <v>3.4</v>
      </c>
      <c r="Z59">
        <v>1.4</v>
      </c>
      <c r="AA59">
        <v>0.11658211771807385</v>
      </c>
      <c r="AB59">
        <v>5.9390315926908008E-2</v>
      </c>
      <c r="AC59">
        <v>1.2977996010018469</v>
      </c>
      <c r="AD59">
        <v>-1.0016272060527278</v>
      </c>
      <c r="AE59">
        <v>-1.7343655847595874</v>
      </c>
      <c r="AF59">
        <v>1.9761547708737872</v>
      </c>
      <c r="AG59">
        <v>-2.6191868136397951</v>
      </c>
      <c r="AH59">
        <v>0.14661098496455727</v>
      </c>
      <c r="AI59">
        <v>0.5402919900563673</v>
      </c>
    </row>
    <row r="60" spans="1:35" x14ac:dyDescent="0.3">
      <c r="A60">
        <v>5</v>
      </c>
      <c r="B60">
        <v>59</v>
      </c>
      <c r="C60" s="26">
        <v>24.5</v>
      </c>
      <c r="D60" s="26">
        <v>22</v>
      </c>
      <c r="E60" s="26">
        <v>96</v>
      </c>
      <c r="F60">
        <v>0.11097835874604342</v>
      </c>
      <c r="G60">
        <v>0.1696749322952647</v>
      </c>
      <c r="H60">
        <v>-5.8696573549221281E-2</v>
      </c>
      <c r="I60" t="s">
        <v>108</v>
      </c>
      <c r="J60" t="s">
        <v>32</v>
      </c>
      <c r="K60" t="s">
        <v>78</v>
      </c>
      <c r="L60" t="s">
        <v>45</v>
      </c>
      <c r="M60" s="27">
        <v>23.7</v>
      </c>
      <c r="N60" s="28">
        <v>5</v>
      </c>
      <c r="O60">
        <v>31.919999999999998</v>
      </c>
      <c r="P60">
        <v>15</v>
      </c>
      <c r="Q60">
        <v>2.2000000000000002</v>
      </c>
      <c r="R60">
        <v>7.6</v>
      </c>
      <c r="S60">
        <v>0.8</v>
      </c>
      <c r="T60">
        <v>0.6</v>
      </c>
      <c r="U60">
        <v>1.8</v>
      </c>
      <c r="V60">
        <v>0.51851851851851849</v>
      </c>
      <c r="W60">
        <v>10.8</v>
      </c>
      <c r="X60">
        <v>0.8</v>
      </c>
      <c r="Y60">
        <v>2</v>
      </c>
      <c r="Z60">
        <v>1.8</v>
      </c>
      <c r="AA60">
        <v>-0.10963007560774751</v>
      </c>
      <c r="AB60">
        <v>0.63469633994772645</v>
      </c>
      <c r="AC60">
        <v>0.58245895059412844</v>
      </c>
      <c r="AD60">
        <v>-1.091475857893462</v>
      </c>
      <c r="AE60">
        <v>-0.86264870599422616</v>
      </c>
      <c r="AF60">
        <v>1.6657684466227596</v>
      </c>
      <c r="AG60">
        <v>0.60093366245271795</v>
      </c>
      <c r="AH60">
        <v>-4.2320586446874767E-2</v>
      </c>
      <c r="AI60">
        <v>0.14929221698236048</v>
      </c>
    </row>
    <row r="61" spans="1:35" x14ac:dyDescent="0.3">
      <c r="A61">
        <v>5</v>
      </c>
      <c r="B61">
        <v>60</v>
      </c>
      <c r="C61" s="26">
        <v>74.900000000000006</v>
      </c>
      <c r="D61" s="26">
        <v>82</v>
      </c>
      <c r="E61" s="26">
        <v>94</v>
      </c>
      <c r="F61">
        <v>0.1041105585179458</v>
      </c>
      <c r="G61">
        <v>-5.9847515070939883E-2</v>
      </c>
      <c r="H61">
        <v>0.1639580735888857</v>
      </c>
      <c r="I61" t="s">
        <v>101</v>
      </c>
      <c r="J61" t="s">
        <v>280</v>
      </c>
      <c r="K61" t="s">
        <v>78</v>
      </c>
      <c r="L61" t="s">
        <v>275</v>
      </c>
      <c r="M61" s="27">
        <v>23.5</v>
      </c>
      <c r="N61" s="28">
        <v>5</v>
      </c>
      <c r="O61">
        <v>34.266666666666666</v>
      </c>
      <c r="P61">
        <v>17</v>
      </c>
      <c r="Q61">
        <v>0.4</v>
      </c>
      <c r="R61">
        <v>14.6</v>
      </c>
      <c r="S61">
        <v>4</v>
      </c>
      <c r="T61">
        <v>0.4</v>
      </c>
      <c r="U61">
        <v>0.6</v>
      </c>
      <c r="V61">
        <v>0.43421052631578949</v>
      </c>
      <c r="W61">
        <v>15.2</v>
      </c>
      <c r="X61">
        <v>0.77272727272727271</v>
      </c>
      <c r="Y61">
        <v>4.4000000000000004</v>
      </c>
      <c r="Z61">
        <v>2.4</v>
      </c>
      <c r="AA61">
        <v>0.21353020057199762</v>
      </c>
      <c r="AB61">
        <v>-1.0912217321147288</v>
      </c>
      <c r="AC61">
        <v>3.0861512270211429</v>
      </c>
      <c r="AD61">
        <v>0.34610257155828583</v>
      </c>
      <c r="AE61">
        <v>-1.2985071453769068</v>
      </c>
      <c r="AF61">
        <v>-0.19654949888340564</v>
      </c>
      <c r="AG61">
        <v>-0.83019410263543014</v>
      </c>
      <c r="AH61">
        <v>-0.33073171315076444</v>
      </c>
      <c r="AI61">
        <v>-0.43720744262864947</v>
      </c>
    </row>
    <row r="62" spans="1:35" x14ac:dyDescent="0.3">
      <c r="A62">
        <v>6</v>
      </c>
      <c r="B62">
        <v>61</v>
      </c>
      <c r="C62" s="26">
        <v>38.6</v>
      </c>
      <c r="D62" s="26">
        <v>40</v>
      </c>
      <c r="E62" s="26">
        <v>100</v>
      </c>
      <c r="F62">
        <v>8.9240755006881112E-2</v>
      </c>
      <c r="G62">
        <v>-0.2032088591568095</v>
      </c>
      <c r="H62">
        <v>0.29244961416369064</v>
      </c>
      <c r="I62" t="s">
        <v>82</v>
      </c>
      <c r="J62" t="s">
        <v>32</v>
      </c>
      <c r="K62" t="s">
        <v>50</v>
      </c>
      <c r="L62" t="s">
        <v>275</v>
      </c>
      <c r="M62" s="27">
        <v>21.7</v>
      </c>
      <c r="N62" s="28">
        <v>5</v>
      </c>
      <c r="O62">
        <v>34.299999999999997</v>
      </c>
      <c r="P62">
        <v>17</v>
      </c>
      <c r="Q62">
        <v>1.2</v>
      </c>
      <c r="R62">
        <v>6.4</v>
      </c>
      <c r="S62">
        <v>3</v>
      </c>
      <c r="T62">
        <v>1.4</v>
      </c>
      <c r="U62">
        <v>0.2</v>
      </c>
      <c r="V62">
        <v>0.34482758620689657</v>
      </c>
      <c r="W62">
        <v>17.399999999999999</v>
      </c>
      <c r="X62">
        <v>0.86363636363636365</v>
      </c>
      <c r="Y62">
        <v>4.4000000000000004</v>
      </c>
      <c r="Z62">
        <v>1.4</v>
      </c>
      <c r="AA62">
        <v>0.21353020057199762</v>
      </c>
      <c r="AB62">
        <v>-0.32414703342030438</v>
      </c>
      <c r="AC62">
        <v>0.15325456034949761</v>
      </c>
      <c r="AD62">
        <v>-0.10314068764538535</v>
      </c>
      <c r="AE62">
        <v>0.88078505153649644</v>
      </c>
      <c r="AF62">
        <v>-0.81732214738546061</v>
      </c>
      <c r="AG62">
        <v>-2.9938570075158206</v>
      </c>
      <c r="AH62">
        <v>0.62172534104132648</v>
      </c>
      <c r="AI62">
        <v>0.5402919900563673</v>
      </c>
    </row>
    <row r="63" spans="1:35" x14ac:dyDescent="0.3">
      <c r="A63">
        <v>6</v>
      </c>
      <c r="B63">
        <v>62</v>
      </c>
      <c r="C63" s="26">
        <v>30.7</v>
      </c>
      <c r="D63" s="26">
        <v>26</v>
      </c>
      <c r="E63" s="26">
        <v>96</v>
      </c>
      <c r="F63">
        <v>7.4854537450371419E-2</v>
      </c>
      <c r="G63">
        <v>-0.27691412633067869</v>
      </c>
      <c r="H63">
        <v>0.35176866378105009</v>
      </c>
      <c r="I63" t="s">
        <v>163</v>
      </c>
      <c r="J63" t="s">
        <v>414</v>
      </c>
      <c r="K63" t="s">
        <v>124</v>
      </c>
      <c r="L63" t="s">
        <v>274</v>
      </c>
      <c r="M63" s="27">
        <v>21.9</v>
      </c>
      <c r="N63" s="28">
        <v>5</v>
      </c>
      <c r="O63">
        <v>34.303333333333327</v>
      </c>
      <c r="P63">
        <v>19.8</v>
      </c>
      <c r="Q63">
        <v>0.6</v>
      </c>
      <c r="R63">
        <v>5</v>
      </c>
      <c r="S63">
        <v>7.8</v>
      </c>
      <c r="T63">
        <v>1</v>
      </c>
      <c r="U63">
        <v>1</v>
      </c>
      <c r="V63">
        <v>0.45454545454545453</v>
      </c>
      <c r="W63">
        <v>15.4</v>
      </c>
      <c r="X63">
        <v>0.72222222222222221</v>
      </c>
      <c r="Y63">
        <v>7.2</v>
      </c>
      <c r="Z63">
        <v>4.5999999999999996</v>
      </c>
      <c r="AA63">
        <v>0.66595458722364087</v>
      </c>
      <c r="AB63">
        <v>-0.89945305744112281</v>
      </c>
      <c r="AC63">
        <v>-0.34748389493590542</v>
      </c>
      <c r="AD63">
        <v>2.0532269565322365</v>
      </c>
      <c r="AE63">
        <v>9.0681727711352921E-3</v>
      </c>
      <c r="AF63">
        <v>0.42422314961864949</v>
      </c>
      <c r="AG63">
        <v>-0.42850270459302153</v>
      </c>
      <c r="AH63">
        <v>-1.3815541516160339</v>
      </c>
      <c r="AI63">
        <v>-2.5877061945356865</v>
      </c>
    </row>
    <row r="64" spans="1:35" x14ac:dyDescent="0.3">
      <c r="A64">
        <v>6</v>
      </c>
      <c r="B64">
        <v>63</v>
      </c>
      <c r="C64" s="26">
        <v>110</v>
      </c>
      <c r="D64" s="26">
        <v>108</v>
      </c>
      <c r="E64" s="26">
        <v>60</v>
      </c>
      <c r="F64">
        <v>7.1838707394118892E-2</v>
      </c>
      <c r="G64">
        <v>1.1340560599938744E-2</v>
      </c>
      <c r="H64">
        <v>6.0498146794180148E-2</v>
      </c>
      <c r="I64" t="s">
        <v>218</v>
      </c>
      <c r="J64" t="s">
        <v>32</v>
      </c>
      <c r="K64" t="s">
        <v>76</v>
      </c>
      <c r="L64" t="s">
        <v>274</v>
      </c>
      <c r="M64" s="27">
        <v>35.4</v>
      </c>
      <c r="N64" s="28">
        <v>5</v>
      </c>
      <c r="O64">
        <v>30.490000000000002</v>
      </c>
      <c r="P64">
        <v>18.399999999999999</v>
      </c>
      <c r="Q64">
        <v>4.2</v>
      </c>
      <c r="R64">
        <v>2.8</v>
      </c>
      <c r="S64">
        <v>2</v>
      </c>
      <c r="T64">
        <v>0.4</v>
      </c>
      <c r="U64">
        <v>0.4</v>
      </c>
      <c r="V64">
        <v>0.44067796610169491</v>
      </c>
      <c r="W64">
        <v>11.8</v>
      </c>
      <c r="X64">
        <v>0.90476190476190477</v>
      </c>
      <c r="Y64">
        <v>4.2</v>
      </c>
      <c r="Z64">
        <v>1.8</v>
      </c>
      <c r="AA64">
        <v>0.43974239389781894</v>
      </c>
      <c r="AB64">
        <v>2.5523830866837875</v>
      </c>
      <c r="AC64">
        <v>-1.1343586103843957</v>
      </c>
      <c r="AD64">
        <v>-0.55238394684905656</v>
      </c>
      <c r="AE64">
        <v>-1.2985071453769068</v>
      </c>
      <c r="AF64">
        <v>-0.50693582313443308</v>
      </c>
      <c r="AG64">
        <v>-0.55009812334174402</v>
      </c>
      <c r="AH64">
        <v>1.0029309969220177</v>
      </c>
      <c r="AI64">
        <v>0.14929221698236048</v>
      </c>
    </row>
    <row r="65" spans="1:35" x14ac:dyDescent="0.3">
      <c r="A65">
        <v>6</v>
      </c>
      <c r="B65">
        <v>64</v>
      </c>
      <c r="C65" s="26">
        <v>140.30000000000001</v>
      </c>
      <c r="D65" s="26">
        <v>200</v>
      </c>
      <c r="E65" s="26">
        <v>18</v>
      </c>
      <c r="F65">
        <v>6.8768886348375108E-2</v>
      </c>
      <c r="G65">
        <v>0.17312351755860658</v>
      </c>
      <c r="H65">
        <v>-0.10435463121023147</v>
      </c>
      <c r="I65" t="s">
        <v>196</v>
      </c>
      <c r="J65" t="s">
        <v>32</v>
      </c>
      <c r="K65" t="s">
        <v>92</v>
      </c>
      <c r="L65" t="s">
        <v>274</v>
      </c>
      <c r="M65" s="27">
        <v>25.7</v>
      </c>
      <c r="N65" s="28">
        <v>5</v>
      </c>
      <c r="O65">
        <v>19.813333333333336</v>
      </c>
      <c r="P65">
        <v>9</v>
      </c>
      <c r="Q65">
        <v>0.6</v>
      </c>
      <c r="R65">
        <v>3.8</v>
      </c>
      <c r="S65">
        <v>2.2000000000000002</v>
      </c>
      <c r="T65">
        <v>3</v>
      </c>
      <c r="U65">
        <v>0.2</v>
      </c>
      <c r="V65">
        <v>0.51428571428571423</v>
      </c>
      <c r="W65">
        <v>7</v>
      </c>
      <c r="X65">
        <v>0.8571428571428571</v>
      </c>
      <c r="Y65">
        <v>1.4</v>
      </c>
      <c r="Z65">
        <v>1.2</v>
      </c>
      <c r="AA65">
        <v>-1.0791109041469829</v>
      </c>
      <c r="AB65">
        <v>-0.89945305744112281</v>
      </c>
      <c r="AC65">
        <v>-0.77668828518053656</v>
      </c>
      <c r="AD65">
        <v>-0.46253529500832224</v>
      </c>
      <c r="AE65">
        <v>4.3676525665979424</v>
      </c>
      <c r="AF65">
        <v>-0.81732214738546061</v>
      </c>
      <c r="AG65">
        <v>0.34093757699546273</v>
      </c>
      <c r="AH65">
        <v>0.14883932700310856</v>
      </c>
      <c r="AI65">
        <v>0.73579187659337064</v>
      </c>
    </row>
    <row r="66" spans="1:35" x14ac:dyDescent="0.3">
      <c r="A66">
        <v>6</v>
      </c>
      <c r="B66">
        <v>65</v>
      </c>
      <c r="C66" s="26">
        <v>0</v>
      </c>
      <c r="D66" s="26">
        <v>244</v>
      </c>
      <c r="E66" s="26">
        <v>1</v>
      </c>
      <c r="F66">
        <v>6.6345483686472487E-2</v>
      </c>
      <c r="G66">
        <v>-0.12677622732438593</v>
      </c>
      <c r="H66">
        <v>0.1931217110108584</v>
      </c>
      <c r="I66" t="s">
        <v>161</v>
      </c>
      <c r="J66" t="s">
        <v>413</v>
      </c>
      <c r="K66" t="s">
        <v>44</v>
      </c>
      <c r="L66" t="s">
        <v>274</v>
      </c>
      <c r="M66" s="27">
        <v>28.3</v>
      </c>
      <c r="N66" s="28">
        <v>5</v>
      </c>
      <c r="O66">
        <v>22.4</v>
      </c>
      <c r="P66">
        <v>8.4</v>
      </c>
      <c r="Q66">
        <v>1.4</v>
      </c>
      <c r="R66">
        <v>2.8</v>
      </c>
      <c r="S66">
        <v>4</v>
      </c>
      <c r="T66">
        <v>1.8</v>
      </c>
      <c r="U66">
        <v>0.6</v>
      </c>
      <c r="V66">
        <v>0.33333333333333331</v>
      </c>
      <c r="W66">
        <v>7.2</v>
      </c>
      <c r="X66">
        <v>1</v>
      </c>
      <c r="Y66">
        <v>2.2000000000000002</v>
      </c>
      <c r="Z66">
        <v>2.2000000000000002</v>
      </c>
      <c r="AA66">
        <v>-1.1760589870009064</v>
      </c>
      <c r="AB66">
        <v>-0.13237835874669829</v>
      </c>
      <c r="AC66">
        <v>-1.1343586103843957</v>
      </c>
      <c r="AD66">
        <v>0.34610257155828583</v>
      </c>
      <c r="AE66">
        <v>1.7525019303018581</v>
      </c>
      <c r="AF66">
        <v>-0.19654949888340564</v>
      </c>
      <c r="AG66">
        <v>-1.3636968756331345</v>
      </c>
      <c r="AH66">
        <v>1.0051593389605697</v>
      </c>
      <c r="AI66">
        <v>-0.24170755609164638</v>
      </c>
    </row>
    <row r="67" spans="1:35" x14ac:dyDescent="0.3">
      <c r="A67">
        <v>6</v>
      </c>
      <c r="B67">
        <v>66</v>
      </c>
      <c r="C67" s="26">
        <v>44.7</v>
      </c>
      <c r="D67" s="26">
        <v>44</v>
      </c>
      <c r="E67" s="26">
        <v>98</v>
      </c>
      <c r="F67">
        <v>5.9476787000696731E-2</v>
      </c>
      <c r="G67">
        <v>-3.6132897414910804E-2</v>
      </c>
      <c r="H67">
        <v>9.5609684415607535E-2</v>
      </c>
      <c r="I67" t="s">
        <v>134</v>
      </c>
      <c r="J67" t="s">
        <v>32</v>
      </c>
      <c r="K67" t="s">
        <v>37</v>
      </c>
      <c r="L67" t="s">
        <v>274</v>
      </c>
      <c r="M67" s="27">
        <v>28.2</v>
      </c>
      <c r="N67" s="28">
        <v>5</v>
      </c>
      <c r="O67">
        <v>38.646666666666661</v>
      </c>
      <c r="P67">
        <v>21.2</v>
      </c>
      <c r="Q67">
        <v>2.2000000000000002</v>
      </c>
      <c r="R67">
        <v>6</v>
      </c>
      <c r="S67">
        <v>3.2</v>
      </c>
      <c r="T67">
        <v>1</v>
      </c>
      <c r="U67">
        <v>1.2</v>
      </c>
      <c r="V67">
        <v>0.44339622641509435</v>
      </c>
      <c r="W67">
        <v>21.2</v>
      </c>
      <c r="X67">
        <v>0.16666666666666666</v>
      </c>
      <c r="Y67">
        <v>1.2</v>
      </c>
      <c r="Z67">
        <v>1.8</v>
      </c>
      <c r="AA67">
        <v>0.89216678054946219</v>
      </c>
      <c r="AB67">
        <v>0.63469633994772645</v>
      </c>
      <c r="AC67">
        <v>1.0186430267953798E-2</v>
      </c>
      <c r="AD67">
        <v>-1.3292035804651029E-2</v>
      </c>
      <c r="AE67">
        <v>9.0681727711352921E-3</v>
      </c>
      <c r="AF67">
        <v>0.7346094738696769</v>
      </c>
      <c r="AG67">
        <v>-0.89082580272143486</v>
      </c>
      <c r="AH67">
        <v>-1.8510976525964267</v>
      </c>
      <c r="AI67">
        <v>0.14929221698236048</v>
      </c>
    </row>
    <row r="68" spans="1:35" x14ac:dyDescent="0.3">
      <c r="A68">
        <v>6</v>
      </c>
      <c r="B68">
        <v>67</v>
      </c>
      <c r="C68" s="26">
        <v>44.4</v>
      </c>
      <c r="D68" s="26">
        <v>45</v>
      </c>
      <c r="E68" s="26">
        <v>96</v>
      </c>
      <c r="F68">
        <v>5.5751861745538922E-2</v>
      </c>
      <c r="G68">
        <v>-0.14659574637081019</v>
      </c>
      <c r="H68">
        <v>0.20234760811634911</v>
      </c>
      <c r="I68" t="s">
        <v>128</v>
      </c>
      <c r="J68" t="s">
        <v>129</v>
      </c>
      <c r="K68" t="s">
        <v>74</v>
      </c>
      <c r="L68" t="s">
        <v>275</v>
      </c>
      <c r="M68" s="27">
        <v>28.3</v>
      </c>
      <c r="N68" s="28">
        <v>5</v>
      </c>
      <c r="O68">
        <v>30.766666666666662</v>
      </c>
      <c r="P68">
        <v>17.2</v>
      </c>
      <c r="Q68">
        <v>1.8</v>
      </c>
      <c r="R68">
        <v>5</v>
      </c>
      <c r="S68">
        <v>3.6</v>
      </c>
      <c r="T68">
        <v>1</v>
      </c>
      <c r="U68">
        <v>0</v>
      </c>
      <c r="V68">
        <v>0.40579710144927539</v>
      </c>
      <c r="W68">
        <v>13.8</v>
      </c>
      <c r="X68">
        <v>0.91304347826086951</v>
      </c>
      <c r="Y68">
        <v>4.5999999999999996</v>
      </c>
      <c r="Z68">
        <v>2.4</v>
      </c>
      <c r="AA68">
        <v>0.24584622818997201</v>
      </c>
      <c r="AB68">
        <v>0.25115899060051411</v>
      </c>
      <c r="AC68">
        <v>-0.34748389493590542</v>
      </c>
      <c r="AD68">
        <v>0.16640526787681742</v>
      </c>
      <c r="AE68">
        <v>9.0681727711352921E-3</v>
      </c>
      <c r="AF68">
        <v>-1.1277084716364882</v>
      </c>
      <c r="AG68">
        <v>-1.2724173069274147</v>
      </c>
      <c r="AH68">
        <v>1.1929767393527273</v>
      </c>
      <c r="AI68">
        <v>-0.43720744262864947</v>
      </c>
    </row>
    <row r="69" spans="1:35" x14ac:dyDescent="0.3">
      <c r="A69">
        <v>6</v>
      </c>
      <c r="B69">
        <v>68</v>
      </c>
      <c r="C69" s="26">
        <v>43.5</v>
      </c>
      <c r="D69" s="26">
        <v>42</v>
      </c>
      <c r="E69" s="26">
        <v>98</v>
      </c>
      <c r="F69">
        <v>5.5732141377415299E-2</v>
      </c>
      <c r="G69">
        <v>-0.37983143765087118</v>
      </c>
      <c r="H69">
        <v>0.43556357902828646</v>
      </c>
      <c r="I69" t="s">
        <v>121</v>
      </c>
      <c r="J69" t="s">
        <v>32</v>
      </c>
      <c r="K69" t="s">
        <v>56</v>
      </c>
      <c r="L69" t="s">
        <v>275</v>
      </c>
      <c r="M69" s="27">
        <v>30.7</v>
      </c>
      <c r="N69" s="28">
        <v>2</v>
      </c>
      <c r="O69">
        <v>26.799999999999997</v>
      </c>
      <c r="P69">
        <v>19</v>
      </c>
      <c r="Q69">
        <v>1</v>
      </c>
      <c r="R69">
        <v>5</v>
      </c>
      <c r="S69">
        <v>6</v>
      </c>
      <c r="T69">
        <v>0.5</v>
      </c>
      <c r="U69">
        <v>0.5</v>
      </c>
      <c r="V69">
        <v>0.38709677419354838</v>
      </c>
      <c r="W69">
        <v>15.5</v>
      </c>
      <c r="X69">
        <v>0.8571428571428571</v>
      </c>
      <c r="Y69">
        <v>7</v>
      </c>
      <c r="Z69">
        <v>4</v>
      </c>
      <c r="AA69">
        <v>0.53669047675174275</v>
      </c>
      <c r="AB69">
        <v>-0.51591570809391052</v>
      </c>
      <c r="AC69">
        <v>-0.34748389493590542</v>
      </c>
      <c r="AD69">
        <v>1.2445890899656282</v>
      </c>
      <c r="AE69">
        <v>-1.0805779256855663</v>
      </c>
      <c r="AF69">
        <v>-0.35174266100891938</v>
      </c>
      <c r="AG69">
        <v>-1.8074013935750712</v>
      </c>
      <c r="AH69">
        <v>0.90456561264883784</v>
      </c>
      <c r="AI69">
        <v>-2.0012065349246768</v>
      </c>
    </row>
    <row r="70" spans="1:35" x14ac:dyDescent="0.3">
      <c r="A70">
        <v>6</v>
      </c>
      <c r="B70">
        <v>69</v>
      </c>
      <c r="C70" s="26">
        <v>77.400000000000006</v>
      </c>
      <c r="D70" s="26">
        <v>81</v>
      </c>
      <c r="E70" s="26">
        <v>90</v>
      </c>
      <c r="F70">
        <v>5.0664214936801143E-2</v>
      </c>
      <c r="G70">
        <v>0.29891752513616887</v>
      </c>
      <c r="H70">
        <v>-0.24825331019936772</v>
      </c>
      <c r="I70" t="s">
        <v>144</v>
      </c>
      <c r="J70" t="s">
        <v>32</v>
      </c>
      <c r="K70" t="s">
        <v>37</v>
      </c>
      <c r="L70" t="s">
        <v>45</v>
      </c>
      <c r="M70" s="27">
        <v>30.4</v>
      </c>
      <c r="N70" s="28">
        <v>5</v>
      </c>
      <c r="O70">
        <v>31.033333333333331</v>
      </c>
      <c r="P70">
        <v>16.2</v>
      </c>
      <c r="Q70">
        <v>0</v>
      </c>
      <c r="R70">
        <v>11</v>
      </c>
      <c r="S70">
        <v>1.2</v>
      </c>
      <c r="T70">
        <v>0</v>
      </c>
      <c r="U70">
        <v>2.4</v>
      </c>
      <c r="V70">
        <v>0.5714285714285714</v>
      </c>
      <c r="W70">
        <v>11.2</v>
      </c>
      <c r="X70">
        <v>0.85</v>
      </c>
      <c r="Y70">
        <v>4</v>
      </c>
      <c r="Z70">
        <v>1</v>
      </c>
      <c r="AA70">
        <v>8.4266090100099444E-2</v>
      </c>
      <c r="AB70">
        <v>-1.4747590814619411</v>
      </c>
      <c r="AC70">
        <v>1.7985380562872499</v>
      </c>
      <c r="AD70">
        <v>-0.9117785542119935</v>
      </c>
      <c r="AE70">
        <v>-2.1702240241422683</v>
      </c>
      <c r="AF70">
        <v>2.596927419375842</v>
      </c>
      <c r="AG70">
        <v>1.4043164585375381</v>
      </c>
      <c r="AH70">
        <v>0.43167959861061933</v>
      </c>
      <c r="AI70">
        <v>0.93129176313037398</v>
      </c>
    </row>
    <row r="71" spans="1:35" x14ac:dyDescent="0.3">
      <c r="A71">
        <v>6</v>
      </c>
      <c r="B71">
        <v>70</v>
      </c>
      <c r="C71" s="26">
        <v>55.6</v>
      </c>
      <c r="D71" s="26">
        <v>53</v>
      </c>
      <c r="E71" s="26">
        <v>91</v>
      </c>
      <c r="F71">
        <v>5.0356396434619075E-2</v>
      </c>
      <c r="G71">
        <v>6.2827507426806511E-2</v>
      </c>
      <c r="H71">
        <v>-1.2471110992187437E-2</v>
      </c>
      <c r="I71" t="s">
        <v>136</v>
      </c>
      <c r="J71" t="s">
        <v>32</v>
      </c>
      <c r="K71" t="s">
        <v>74</v>
      </c>
      <c r="L71" t="s">
        <v>45</v>
      </c>
      <c r="M71" s="27">
        <v>31.6</v>
      </c>
      <c r="N71" s="28">
        <v>5</v>
      </c>
      <c r="O71">
        <v>25.529999999999998</v>
      </c>
      <c r="P71">
        <v>11.8</v>
      </c>
      <c r="Q71">
        <v>1.2</v>
      </c>
      <c r="R71">
        <v>6.8</v>
      </c>
      <c r="S71">
        <v>0.8</v>
      </c>
      <c r="T71">
        <v>0.6</v>
      </c>
      <c r="U71">
        <v>2.6</v>
      </c>
      <c r="V71">
        <v>0.45283018867924529</v>
      </c>
      <c r="W71">
        <v>10.6</v>
      </c>
      <c r="X71">
        <v>0.83333333333333337</v>
      </c>
      <c r="Y71">
        <v>1.2</v>
      </c>
      <c r="Z71">
        <v>1.4</v>
      </c>
      <c r="AA71">
        <v>-0.62668651749533955</v>
      </c>
      <c r="AB71">
        <v>-0.32414703342030438</v>
      </c>
      <c r="AC71">
        <v>0.29632269043104109</v>
      </c>
      <c r="AD71">
        <v>-1.091475857893462</v>
      </c>
      <c r="AE71">
        <v>-0.86264870599422616</v>
      </c>
      <c r="AF71">
        <v>2.9073137436268701</v>
      </c>
      <c r="AG71">
        <v>-0.32733919825744218</v>
      </c>
      <c r="AH71">
        <v>5.38164557877545E-2</v>
      </c>
      <c r="AI71">
        <v>0.5402919900563673</v>
      </c>
    </row>
    <row r="72" spans="1:35" x14ac:dyDescent="0.3">
      <c r="A72">
        <v>6</v>
      </c>
      <c r="B72">
        <v>71</v>
      </c>
      <c r="C72" s="26">
        <v>0</v>
      </c>
      <c r="D72" s="26">
        <v>215</v>
      </c>
      <c r="E72" s="26">
        <v>7</v>
      </c>
      <c r="F72">
        <v>4.2215797282655579E-2</v>
      </c>
      <c r="G72">
        <v>-0.12418762334286744</v>
      </c>
      <c r="H72">
        <v>0.16640342062552302</v>
      </c>
      <c r="I72" t="s">
        <v>219</v>
      </c>
      <c r="J72" t="s">
        <v>32</v>
      </c>
      <c r="K72" t="s">
        <v>78</v>
      </c>
      <c r="L72" t="s">
        <v>274</v>
      </c>
      <c r="M72" s="27">
        <v>23.1</v>
      </c>
      <c r="N72" s="28">
        <v>5</v>
      </c>
      <c r="O72">
        <v>29.676666666666666</v>
      </c>
      <c r="P72">
        <v>11.4</v>
      </c>
      <c r="Q72">
        <v>1.6</v>
      </c>
      <c r="R72">
        <v>3.6</v>
      </c>
      <c r="S72">
        <v>4.4000000000000004</v>
      </c>
      <c r="T72">
        <v>1.8</v>
      </c>
      <c r="U72">
        <v>0</v>
      </c>
      <c r="V72">
        <v>0.38181818181818183</v>
      </c>
      <c r="W72">
        <v>11</v>
      </c>
      <c r="X72">
        <v>1</v>
      </c>
      <c r="Y72">
        <v>1.4</v>
      </c>
      <c r="Z72">
        <v>2</v>
      </c>
      <c r="AA72">
        <v>-0.69131857273128872</v>
      </c>
      <c r="AB72">
        <v>5.9390315926908008E-2</v>
      </c>
      <c r="AC72">
        <v>-0.84822235022130832</v>
      </c>
      <c r="AD72">
        <v>0.52579987523975447</v>
      </c>
      <c r="AE72">
        <v>1.7525019303018581</v>
      </c>
      <c r="AF72">
        <v>-1.1277084716364882</v>
      </c>
      <c r="AG72">
        <v>-1.3669915215097534</v>
      </c>
      <c r="AH72">
        <v>0.62506785409915366</v>
      </c>
      <c r="AI72">
        <v>-4.6207669554642838E-2</v>
      </c>
    </row>
    <row r="73" spans="1:35" x14ac:dyDescent="0.3">
      <c r="A73">
        <v>6</v>
      </c>
      <c r="B73">
        <v>72</v>
      </c>
      <c r="C73" s="26">
        <v>130</v>
      </c>
      <c r="D73" s="26">
        <v>214</v>
      </c>
      <c r="E73" s="26">
        <v>85</v>
      </c>
      <c r="F73">
        <v>4.2159634217125048E-2</v>
      </c>
      <c r="G73">
        <v>2.4756885173040779E-2</v>
      </c>
      <c r="H73">
        <v>1.740274904408427E-2</v>
      </c>
      <c r="I73" t="s">
        <v>153</v>
      </c>
      <c r="J73" t="s">
        <v>32</v>
      </c>
      <c r="K73" t="s">
        <v>68</v>
      </c>
      <c r="L73" t="s">
        <v>45</v>
      </c>
      <c r="M73" s="27">
        <v>28.7</v>
      </c>
      <c r="N73" s="28">
        <v>5</v>
      </c>
      <c r="O73">
        <v>30.01</v>
      </c>
      <c r="P73">
        <v>12.2</v>
      </c>
      <c r="Q73">
        <v>0.4</v>
      </c>
      <c r="R73">
        <v>9</v>
      </c>
      <c r="S73">
        <v>1.6</v>
      </c>
      <c r="T73">
        <v>1.4</v>
      </c>
      <c r="U73">
        <v>1.4</v>
      </c>
      <c r="V73">
        <v>0.52083333333333337</v>
      </c>
      <c r="W73">
        <v>9.6</v>
      </c>
      <c r="X73">
        <v>0.75</v>
      </c>
      <c r="Y73">
        <v>2.4</v>
      </c>
      <c r="Z73">
        <v>2.6</v>
      </c>
      <c r="AA73">
        <v>-0.56205446225939082</v>
      </c>
      <c r="AB73">
        <v>-1.0912217321147288</v>
      </c>
      <c r="AC73">
        <v>1.0831974058795315</v>
      </c>
      <c r="AD73">
        <v>-0.73208125053052497</v>
      </c>
      <c r="AE73">
        <v>0.88078505153649644</v>
      </c>
      <c r="AF73">
        <v>1.0449957981207043</v>
      </c>
      <c r="AG73">
        <v>0.56040185620314464</v>
      </c>
      <c r="AH73">
        <v>-0.32850337111221228</v>
      </c>
      <c r="AI73">
        <v>-0.63270732916565298</v>
      </c>
    </row>
    <row r="74" spans="1:35" x14ac:dyDescent="0.3">
      <c r="A74">
        <v>7</v>
      </c>
      <c r="B74">
        <v>73</v>
      </c>
      <c r="C74" s="26">
        <v>18.100000000000001</v>
      </c>
      <c r="D74" s="26">
        <v>15</v>
      </c>
      <c r="E74" s="26">
        <v>100</v>
      </c>
      <c r="F74">
        <v>3.0247578910789916E-2</v>
      </c>
      <c r="G74">
        <v>0.42752257621063933</v>
      </c>
      <c r="H74">
        <v>-0.39727499729984939</v>
      </c>
      <c r="I74" t="s">
        <v>168</v>
      </c>
      <c r="J74" t="s">
        <v>32</v>
      </c>
      <c r="K74" t="s">
        <v>84</v>
      </c>
      <c r="L74" t="s">
        <v>45</v>
      </c>
      <c r="M74" s="27">
        <v>27.4</v>
      </c>
      <c r="N74" s="28">
        <v>5</v>
      </c>
      <c r="O74">
        <v>36.236666666666665</v>
      </c>
      <c r="P74">
        <v>17.600000000000001</v>
      </c>
      <c r="Q74">
        <v>0</v>
      </c>
      <c r="R74">
        <v>15.8</v>
      </c>
      <c r="S74">
        <v>1.4</v>
      </c>
      <c r="T74">
        <v>1.2</v>
      </c>
      <c r="U74">
        <v>2.2000000000000002</v>
      </c>
      <c r="V74">
        <v>0.76744186046511631</v>
      </c>
      <c r="W74">
        <v>8.6</v>
      </c>
      <c r="X74">
        <v>0.57894736842105265</v>
      </c>
      <c r="Y74">
        <v>7.6</v>
      </c>
      <c r="Z74">
        <v>1.6</v>
      </c>
      <c r="AA74">
        <v>0.31047828342592138</v>
      </c>
      <c r="AB74">
        <v>-1.4747590814619411</v>
      </c>
      <c r="AC74">
        <v>3.5153556172657745</v>
      </c>
      <c r="AD74">
        <v>-0.82192990237125929</v>
      </c>
      <c r="AE74">
        <v>0.4449266121538159</v>
      </c>
      <c r="AF74">
        <v>2.2865410951248153</v>
      </c>
      <c r="AG74">
        <v>3.2911780300008613</v>
      </c>
      <c r="AH74">
        <v>-4.0488795717615966</v>
      </c>
      <c r="AI74">
        <v>0.34479210351936379</v>
      </c>
    </row>
    <row r="75" spans="1:35" x14ac:dyDescent="0.3">
      <c r="A75">
        <v>7</v>
      </c>
      <c r="B75">
        <v>74</v>
      </c>
      <c r="C75" s="26">
        <v>124.5</v>
      </c>
      <c r="D75" s="26">
        <v>233</v>
      </c>
      <c r="E75" s="26">
        <v>70</v>
      </c>
      <c r="F75">
        <v>1.933512396014133E-2</v>
      </c>
      <c r="G75">
        <v>-1.9613753142847981E-2</v>
      </c>
      <c r="H75">
        <v>3.8948877102989311E-2</v>
      </c>
      <c r="I75" t="s">
        <v>119</v>
      </c>
      <c r="J75" t="s">
        <v>32</v>
      </c>
      <c r="K75" t="s">
        <v>54</v>
      </c>
      <c r="L75" t="s">
        <v>274</v>
      </c>
      <c r="M75" s="27">
        <v>24.3</v>
      </c>
      <c r="N75" s="28">
        <v>5</v>
      </c>
      <c r="O75">
        <v>31.736666666666661</v>
      </c>
      <c r="P75">
        <v>17.2</v>
      </c>
      <c r="Q75">
        <v>2</v>
      </c>
      <c r="R75">
        <v>3</v>
      </c>
      <c r="S75">
        <v>3.2</v>
      </c>
      <c r="T75">
        <v>1.4</v>
      </c>
      <c r="U75">
        <v>0.4</v>
      </c>
      <c r="V75">
        <v>0.49295774647887325</v>
      </c>
      <c r="W75">
        <v>14.2</v>
      </c>
      <c r="X75">
        <v>0.8571428571428571</v>
      </c>
      <c r="Y75">
        <v>1.4</v>
      </c>
      <c r="Z75">
        <v>2.6</v>
      </c>
      <c r="AA75">
        <v>0.24584622818997201</v>
      </c>
      <c r="AB75">
        <v>0.4429276652741202</v>
      </c>
      <c r="AC75">
        <v>-1.0628245453436238</v>
      </c>
      <c r="AD75">
        <v>-1.3292035804651029E-2</v>
      </c>
      <c r="AE75">
        <v>0.88078505153649644</v>
      </c>
      <c r="AF75">
        <v>-0.50693582313443308</v>
      </c>
      <c r="AG75">
        <v>0.32083768315903188</v>
      </c>
      <c r="AH75">
        <v>0.14883932700310856</v>
      </c>
      <c r="AI75">
        <v>-0.63270732916565298</v>
      </c>
    </row>
    <row r="76" spans="1:35" x14ac:dyDescent="0.3">
      <c r="A76">
        <v>7</v>
      </c>
      <c r="B76">
        <v>75</v>
      </c>
      <c r="C76" s="26">
        <v>117.2</v>
      </c>
      <c r="D76" s="26">
        <v>106</v>
      </c>
      <c r="E76" s="26">
        <v>53</v>
      </c>
      <c r="F76">
        <v>1.6895386367582255E-2</v>
      </c>
      <c r="G76">
        <v>-5.6717712482039544E-2</v>
      </c>
      <c r="H76">
        <v>7.3613098849621805E-2</v>
      </c>
      <c r="I76" t="s">
        <v>171</v>
      </c>
      <c r="J76" t="s">
        <v>32</v>
      </c>
      <c r="K76" t="s">
        <v>92</v>
      </c>
      <c r="L76" t="s">
        <v>274</v>
      </c>
      <c r="M76" s="27">
        <v>28.1</v>
      </c>
      <c r="N76" s="28">
        <v>5</v>
      </c>
      <c r="O76">
        <v>26.653333333333336</v>
      </c>
      <c r="P76">
        <v>11.4</v>
      </c>
      <c r="Q76">
        <v>1.6</v>
      </c>
      <c r="R76">
        <v>4.8</v>
      </c>
      <c r="S76">
        <v>4.2</v>
      </c>
      <c r="T76">
        <v>2</v>
      </c>
      <c r="U76">
        <v>0</v>
      </c>
      <c r="V76">
        <v>0.51162790697674421</v>
      </c>
      <c r="W76">
        <v>8.6</v>
      </c>
      <c r="X76">
        <v>0.7142857142857143</v>
      </c>
      <c r="Y76">
        <v>1.4</v>
      </c>
      <c r="Z76">
        <v>3</v>
      </c>
      <c r="AA76">
        <v>-0.69131857273128872</v>
      </c>
      <c r="AB76">
        <v>5.9390315926908008E-2</v>
      </c>
      <c r="AC76">
        <v>-0.41901795997667735</v>
      </c>
      <c r="AD76">
        <v>0.4359512233990202</v>
      </c>
      <c r="AE76">
        <v>2.1883603696845388</v>
      </c>
      <c r="AF76">
        <v>-1.1277084716364882</v>
      </c>
      <c r="AG76">
        <v>0.39497998532822803</v>
      </c>
      <c r="AH76">
        <v>-0.32738920009293682</v>
      </c>
      <c r="AI76">
        <v>-1.0237071022396598</v>
      </c>
    </row>
    <row r="77" spans="1:35" x14ac:dyDescent="0.3">
      <c r="A77">
        <v>7</v>
      </c>
      <c r="B77">
        <v>76</v>
      </c>
      <c r="C77" s="26">
        <v>39.5</v>
      </c>
      <c r="D77" s="26">
        <v>34</v>
      </c>
      <c r="E77" s="26">
        <v>95</v>
      </c>
      <c r="F77">
        <v>-1.3383513832395825E-4</v>
      </c>
      <c r="G77">
        <v>9.3762583116572443E-2</v>
      </c>
      <c r="H77">
        <v>-9.3896418254896405E-2</v>
      </c>
      <c r="I77" t="s">
        <v>186</v>
      </c>
      <c r="J77" t="s">
        <v>32</v>
      </c>
      <c r="K77" t="s">
        <v>160</v>
      </c>
      <c r="L77" t="s">
        <v>275</v>
      </c>
      <c r="M77" s="27">
        <v>20.2</v>
      </c>
      <c r="N77" s="28">
        <v>5</v>
      </c>
      <c r="O77">
        <v>29.606666666666666</v>
      </c>
      <c r="P77">
        <v>18.8</v>
      </c>
      <c r="Q77">
        <v>3</v>
      </c>
      <c r="R77">
        <v>5.6</v>
      </c>
      <c r="S77">
        <v>1.8</v>
      </c>
      <c r="T77">
        <v>0.4</v>
      </c>
      <c r="U77">
        <v>0.8</v>
      </c>
      <c r="V77">
        <v>0.51470588235294112</v>
      </c>
      <c r="W77">
        <v>13.6</v>
      </c>
      <c r="X77">
        <v>0.81818181818181823</v>
      </c>
      <c r="Y77">
        <v>2.2000000000000002</v>
      </c>
      <c r="Z77">
        <v>1.8</v>
      </c>
      <c r="AA77">
        <v>0.50437444913376828</v>
      </c>
      <c r="AB77">
        <v>1.4017710386421509</v>
      </c>
      <c r="AC77">
        <v>-0.13288169981359002</v>
      </c>
      <c r="AD77">
        <v>-0.64223259868979077</v>
      </c>
      <c r="AE77">
        <v>-1.2985071453769068</v>
      </c>
      <c r="AF77">
        <v>0.11383682536762199</v>
      </c>
      <c r="AG77">
        <v>0.69550787703505923</v>
      </c>
      <c r="AH77">
        <v>5.2702284768478685E-2</v>
      </c>
      <c r="AI77">
        <v>0.14929221698236048</v>
      </c>
    </row>
    <row r="78" spans="1:35" x14ac:dyDescent="0.3">
      <c r="A78">
        <v>7</v>
      </c>
      <c r="B78">
        <v>77</v>
      </c>
      <c r="C78" s="26">
        <v>134.69999999999999</v>
      </c>
      <c r="D78" s="26">
        <v>292</v>
      </c>
      <c r="E78" s="26">
        <v>13</v>
      </c>
      <c r="F78">
        <v>-2.3190413405777465E-3</v>
      </c>
      <c r="G78">
        <v>0.19166695831324926</v>
      </c>
      <c r="H78">
        <v>-0.19398599965382701</v>
      </c>
      <c r="I78" t="s">
        <v>194</v>
      </c>
      <c r="J78" t="s">
        <v>32</v>
      </c>
      <c r="K78" t="s">
        <v>56</v>
      </c>
      <c r="L78" t="s">
        <v>274</v>
      </c>
      <c r="M78" s="27">
        <v>27.9</v>
      </c>
      <c r="N78" s="28">
        <v>5</v>
      </c>
      <c r="O78">
        <v>29.113333333333333</v>
      </c>
      <c r="P78">
        <v>18.600000000000001</v>
      </c>
      <c r="Q78">
        <v>3.4</v>
      </c>
      <c r="R78">
        <v>2.2000000000000002</v>
      </c>
      <c r="S78">
        <v>2.6</v>
      </c>
      <c r="T78">
        <v>0.2</v>
      </c>
      <c r="U78">
        <v>0.6</v>
      </c>
      <c r="V78">
        <v>0.5178571428571429</v>
      </c>
      <c r="W78">
        <v>11.2</v>
      </c>
      <c r="X78">
        <v>0.94736842105263153</v>
      </c>
      <c r="Y78">
        <v>3.8</v>
      </c>
      <c r="Z78">
        <v>0.8</v>
      </c>
      <c r="AA78">
        <v>0.47205842151579391</v>
      </c>
      <c r="AB78">
        <v>1.785308387989363</v>
      </c>
      <c r="AC78">
        <v>-1.348960805506711</v>
      </c>
      <c r="AD78">
        <v>-0.28283799132685378</v>
      </c>
      <c r="AE78">
        <v>-1.7343655847595874</v>
      </c>
      <c r="AF78">
        <v>-0.19654949888340564</v>
      </c>
      <c r="AG78">
        <v>0.61444426453591039</v>
      </c>
      <c r="AH78">
        <v>1.2891137815873566</v>
      </c>
      <c r="AI78">
        <v>1.1267916496673773</v>
      </c>
    </row>
    <row r="79" spans="1:35" x14ac:dyDescent="0.3">
      <c r="A79">
        <v>7</v>
      </c>
      <c r="B79">
        <v>78</v>
      </c>
      <c r="C79" s="26">
        <v>16.899999999999999</v>
      </c>
      <c r="D79" s="26">
        <v>19</v>
      </c>
      <c r="E79" s="26">
        <v>100</v>
      </c>
      <c r="F79">
        <v>-6.6077491647009235E-3</v>
      </c>
      <c r="G79">
        <v>-0.42627571409412124</v>
      </c>
      <c r="H79">
        <v>0.41966796492942032</v>
      </c>
      <c r="I79" t="s">
        <v>86</v>
      </c>
      <c r="J79" t="s">
        <v>87</v>
      </c>
      <c r="K79" t="s">
        <v>33</v>
      </c>
      <c r="L79" t="s">
        <v>274</v>
      </c>
      <c r="M79" s="27">
        <v>31</v>
      </c>
      <c r="N79" s="28">
        <v>5</v>
      </c>
      <c r="O79">
        <v>32.446666666666673</v>
      </c>
      <c r="P79">
        <v>20.8</v>
      </c>
      <c r="Q79">
        <v>1</v>
      </c>
      <c r="R79">
        <v>6</v>
      </c>
      <c r="S79">
        <v>4</v>
      </c>
      <c r="T79">
        <v>1.6</v>
      </c>
      <c r="U79">
        <v>0</v>
      </c>
      <c r="V79">
        <v>0.4</v>
      </c>
      <c r="W79">
        <v>20</v>
      </c>
      <c r="X79">
        <v>0.73076923076923073</v>
      </c>
      <c r="Y79">
        <v>5.2</v>
      </c>
      <c r="Z79">
        <v>3.8</v>
      </c>
      <c r="AA79">
        <v>0.82753472531351346</v>
      </c>
      <c r="AB79">
        <v>-0.51591570809391052</v>
      </c>
      <c r="AC79">
        <v>1.0186430267953798E-2</v>
      </c>
      <c r="AD79">
        <v>0.34610257155828583</v>
      </c>
      <c r="AE79">
        <v>1.3166434909191775</v>
      </c>
      <c r="AF79">
        <v>-1.1277084716364882</v>
      </c>
      <c r="AG79">
        <v>-1.9845205343065118</v>
      </c>
      <c r="AH79">
        <v>-0.90309728248143839</v>
      </c>
      <c r="AI79">
        <v>-1.8057066483876729</v>
      </c>
    </row>
    <row r="80" spans="1:35" x14ac:dyDescent="0.3">
      <c r="A80">
        <v>7</v>
      </c>
      <c r="B80">
        <v>79</v>
      </c>
      <c r="C80" s="26">
        <v>143.80000000000001</v>
      </c>
      <c r="D80" s="26">
        <v>168</v>
      </c>
      <c r="E80" s="26">
        <v>31</v>
      </c>
      <c r="F80">
        <v>-1.3622304310432848E-2</v>
      </c>
      <c r="G80">
        <v>-7.1018837851207078E-3</v>
      </c>
      <c r="H80">
        <v>-6.52042052531214E-3</v>
      </c>
      <c r="I80" t="s">
        <v>170</v>
      </c>
      <c r="J80" t="s">
        <v>32</v>
      </c>
      <c r="K80" t="s">
        <v>160</v>
      </c>
      <c r="L80" t="s">
        <v>275</v>
      </c>
      <c r="M80" s="27">
        <v>29.4</v>
      </c>
      <c r="N80" s="28">
        <v>5</v>
      </c>
      <c r="O80">
        <v>30.163333333333334</v>
      </c>
      <c r="P80">
        <v>9.6</v>
      </c>
      <c r="Q80">
        <v>2.2000000000000002</v>
      </c>
      <c r="R80">
        <v>6.4</v>
      </c>
      <c r="S80">
        <v>3.2</v>
      </c>
      <c r="T80">
        <v>1.2</v>
      </c>
      <c r="U80">
        <v>0.6</v>
      </c>
      <c r="V80">
        <v>0.48571428571428571</v>
      </c>
      <c r="W80">
        <v>7</v>
      </c>
      <c r="X80">
        <v>0.75</v>
      </c>
      <c r="Y80">
        <v>0.8</v>
      </c>
      <c r="Z80">
        <v>2</v>
      </c>
      <c r="AA80">
        <v>-0.98216282129305943</v>
      </c>
      <c r="AB80">
        <v>0.63469633994772645</v>
      </c>
      <c r="AC80">
        <v>0.15325456034949761</v>
      </c>
      <c r="AD80">
        <v>-1.3292035804651029E-2</v>
      </c>
      <c r="AE80">
        <v>0.4449266121538159</v>
      </c>
      <c r="AF80">
        <v>-0.19654949888340564</v>
      </c>
      <c r="AG80">
        <v>7.7646845661586403E-2</v>
      </c>
      <c r="AH80">
        <v>-0.13622928664295381</v>
      </c>
      <c r="AI80">
        <v>-4.6207669554642838E-2</v>
      </c>
    </row>
    <row r="81" spans="1:35" x14ac:dyDescent="0.3">
      <c r="A81">
        <v>7</v>
      </c>
      <c r="B81">
        <v>80</v>
      </c>
      <c r="C81" s="26">
        <v>140.9</v>
      </c>
      <c r="D81" s="26">
        <v>160</v>
      </c>
      <c r="E81" s="26">
        <v>11</v>
      </c>
      <c r="F81">
        <v>-1.6905295461926782E-2</v>
      </c>
      <c r="G81">
        <v>-9.4925610174673727E-2</v>
      </c>
      <c r="H81">
        <v>7.8020314712746952E-2</v>
      </c>
      <c r="I81" t="s">
        <v>137</v>
      </c>
      <c r="J81" t="s">
        <v>138</v>
      </c>
      <c r="K81" t="s">
        <v>111</v>
      </c>
      <c r="L81" t="s">
        <v>274</v>
      </c>
      <c r="M81" s="27">
        <v>25.7</v>
      </c>
      <c r="N81" s="28">
        <v>4</v>
      </c>
      <c r="O81">
        <v>25.408333333333335</v>
      </c>
      <c r="P81">
        <v>8</v>
      </c>
      <c r="Q81">
        <v>1.25</v>
      </c>
      <c r="R81">
        <v>3</v>
      </c>
      <c r="S81">
        <v>3.75</v>
      </c>
      <c r="T81">
        <v>2.5</v>
      </c>
      <c r="U81">
        <v>0</v>
      </c>
      <c r="V81">
        <v>0.37931034482758619</v>
      </c>
      <c r="W81">
        <v>7.25</v>
      </c>
      <c r="X81">
        <v>0.83333333333333337</v>
      </c>
      <c r="Y81">
        <v>1.5</v>
      </c>
      <c r="Z81">
        <v>1.75</v>
      </c>
      <c r="AA81">
        <v>-1.2406910422368553</v>
      </c>
      <c r="AB81">
        <v>-0.27620486475190281</v>
      </c>
      <c r="AC81">
        <v>-1.0628245453436238</v>
      </c>
      <c r="AD81">
        <v>0.23379175675736805</v>
      </c>
      <c r="AE81">
        <v>3.2780064681412409</v>
      </c>
      <c r="AF81">
        <v>-1.1277084716364882</v>
      </c>
      <c r="AG81">
        <v>-0.93416061195518751</v>
      </c>
      <c r="AH81">
        <v>7.7293630836774166E-2</v>
      </c>
      <c r="AI81">
        <v>0.19816718861661137</v>
      </c>
    </row>
    <row r="82" spans="1:35" x14ac:dyDescent="0.3">
      <c r="A82">
        <v>7</v>
      </c>
      <c r="B82">
        <v>81</v>
      </c>
      <c r="C82" s="26">
        <v>135.9</v>
      </c>
      <c r="D82" s="26">
        <v>269</v>
      </c>
      <c r="E82" s="26">
        <v>53</v>
      </c>
      <c r="F82">
        <v>-2.947616741309186E-2</v>
      </c>
      <c r="G82">
        <v>1.010865314256114E-2</v>
      </c>
      <c r="H82">
        <v>-3.9584820555653003E-2</v>
      </c>
      <c r="I82" t="s">
        <v>133</v>
      </c>
      <c r="J82" t="s">
        <v>412</v>
      </c>
      <c r="K82" t="s">
        <v>76</v>
      </c>
      <c r="L82" t="s">
        <v>274</v>
      </c>
      <c r="M82" s="27">
        <v>24.7</v>
      </c>
      <c r="N82" s="28">
        <v>5</v>
      </c>
      <c r="O82">
        <v>26.173333333333336</v>
      </c>
      <c r="P82">
        <v>11.4</v>
      </c>
      <c r="Q82">
        <v>2</v>
      </c>
      <c r="R82">
        <v>7</v>
      </c>
      <c r="S82">
        <v>2</v>
      </c>
      <c r="T82">
        <v>1.8</v>
      </c>
      <c r="U82">
        <v>0.2</v>
      </c>
      <c r="V82">
        <v>0.45652173913043476</v>
      </c>
      <c r="W82">
        <v>9.1999999999999993</v>
      </c>
      <c r="X82">
        <v>0.625</v>
      </c>
      <c r="Y82">
        <v>1.6</v>
      </c>
      <c r="Z82">
        <v>1.4</v>
      </c>
      <c r="AA82">
        <v>-0.69131857273128872</v>
      </c>
      <c r="AB82">
        <v>0.4429276652741202</v>
      </c>
      <c r="AC82">
        <v>0.36785675547181301</v>
      </c>
      <c r="AD82">
        <v>-0.55238394684905656</v>
      </c>
      <c r="AE82">
        <v>1.7525019303018581</v>
      </c>
      <c r="AF82">
        <v>-0.81732214738546061</v>
      </c>
      <c r="AG82">
        <v>-0.24298093988167405</v>
      </c>
      <c r="AH82">
        <v>-0.70859485597362837</v>
      </c>
      <c r="AI82">
        <v>0.5402919900563673</v>
      </c>
    </row>
    <row r="83" spans="1:35" x14ac:dyDescent="0.3">
      <c r="A83">
        <v>7</v>
      </c>
      <c r="B83">
        <v>82</v>
      </c>
      <c r="C83" s="26">
        <v>85.9</v>
      </c>
      <c r="D83" s="26">
        <v>94</v>
      </c>
      <c r="E83" s="26">
        <v>82</v>
      </c>
      <c r="F83">
        <v>-3.2295990716857514E-2</v>
      </c>
      <c r="G83">
        <v>-0.21683895500113504</v>
      </c>
      <c r="H83">
        <v>0.18454296428427752</v>
      </c>
      <c r="I83" t="s">
        <v>116</v>
      </c>
      <c r="J83" t="s">
        <v>410</v>
      </c>
      <c r="K83" t="s">
        <v>76</v>
      </c>
      <c r="L83" t="s">
        <v>274</v>
      </c>
      <c r="M83" s="27">
        <v>22.1</v>
      </c>
      <c r="N83" s="28">
        <v>5</v>
      </c>
      <c r="O83">
        <v>27.72666666666667</v>
      </c>
      <c r="P83">
        <v>10.199999999999999</v>
      </c>
      <c r="Q83">
        <v>1.8</v>
      </c>
      <c r="R83">
        <v>4.2</v>
      </c>
      <c r="S83">
        <v>5.8</v>
      </c>
      <c r="T83">
        <v>1.6</v>
      </c>
      <c r="U83">
        <v>0.2</v>
      </c>
      <c r="V83">
        <v>0.43478260869565216</v>
      </c>
      <c r="W83">
        <v>9.1999999999999993</v>
      </c>
      <c r="X83">
        <v>0.5</v>
      </c>
      <c r="Y83">
        <v>0.8</v>
      </c>
      <c r="Z83">
        <v>3.2</v>
      </c>
      <c r="AA83">
        <v>-0.8852147384391359</v>
      </c>
      <c r="AB83">
        <v>0.25115899060051411</v>
      </c>
      <c r="AC83">
        <v>-0.63362015509899272</v>
      </c>
      <c r="AD83">
        <v>1.154740438124894</v>
      </c>
      <c r="AE83">
        <v>1.3166434909191775</v>
      </c>
      <c r="AF83">
        <v>-0.81732214738546061</v>
      </c>
      <c r="AG83">
        <v>-0.5062716712155495</v>
      </c>
      <c r="AH83">
        <v>-0.61245781373899899</v>
      </c>
      <c r="AI83">
        <v>-1.2192069887766632</v>
      </c>
    </row>
    <row r="84" spans="1:35" x14ac:dyDescent="0.3">
      <c r="A84">
        <v>7</v>
      </c>
      <c r="B84">
        <v>83</v>
      </c>
      <c r="C84" s="26">
        <v>137.4</v>
      </c>
      <c r="D84" s="26">
        <v>148</v>
      </c>
      <c r="E84" s="26">
        <v>69</v>
      </c>
      <c r="F84">
        <v>-3.3831085754513365E-2</v>
      </c>
      <c r="G84">
        <v>-0.14085686488858518</v>
      </c>
      <c r="H84">
        <v>0.10702577913407181</v>
      </c>
      <c r="I84" t="s">
        <v>166</v>
      </c>
      <c r="J84" t="s">
        <v>167</v>
      </c>
      <c r="K84" t="s">
        <v>54</v>
      </c>
      <c r="L84" t="s">
        <v>274</v>
      </c>
      <c r="M84" s="27">
        <v>33.5</v>
      </c>
      <c r="N84" s="28">
        <v>5</v>
      </c>
      <c r="O84">
        <v>29.636666666666667</v>
      </c>
      <c r="P84">
        <v>16</v>
      </c>
      <c r="Q84">
        <v>2.8</v>
      </c>
      <c r="R84">
        <v>3.4</v>
      </c>
      <c r="S84">
        <v>6.2</v>
      </c>
      <c r="T84">
        <v>0.6</v>
      </c>
      <c r="U84">
        <v>0.2</v>
      </c>
      <c r="V84">
        <v>0.45161290322580644</v>
      </c>
      <c r="W84">
        <v>12.4</v>
      </c>
      <c r="X84">
        <v>0.76923076923076927</v>
      </c>
      <c r="Y84">
        <v>2.6</v>
      </c>
      <c r="Z84">
        <v>2.6</v>
      </c>
      <c r="AA84">
        <v>5.1950062482125046E-2</v>
      </c>
      <c r="AB84">
        <v>1.2100023639685444</v>
      </c>
      <c r="AC84">
        <v>-0.91975641526208018</v>
      </c>
      <c r="AD84">
        <v>1.3344377418063627</v>
      </c>
      <c r="AE84">
        <v>-0.86264870599422616</v>
      </c>
      <c r="AF84">
        <v>-0.81732214738546061</v>
      </c>
      <c r="AG84">
        <v>-0.39818685455002001</v>
      </c>
      <c r="AH84">
        <v>-0.23348049989685879</v>
      </c>
      <c r="AI84">
        <v>-0.63270732916565298</v>
      </c>
    </row>
    <row r="85" spans="1:35" x14ac:dyDescent="0.3">
      <c r="A85">
        <v>7</v>
      </c>
      <c r="B85">
        <v>84</v>
      </c>
      <c r="C85" s="26">
        <v>32.9</v>
      </c>
      <c r="D85" s="26">
        <v>28</v>
      </c>
      <c r="E85" s="26">
        <v>96</v>
      </c>
      <c r="F85">
        <v>-4.3138269472585443E-2</v>
      </c>
      <c r="G85">
        <v>-0.21646021762926315</v>
      </c>
      <c r="H85">
        <v>0.1733219481566777</v>
      </c>
      <c r="I85" t="s">
        <v>158</v>
      </c>
      <c r="J85" t="s">
        <v>32</v>
      </c>
      <c r="K85" t="s">
        <v>60</v>
      </c>
      <c r="L85" t="s">
        <v>275</v>
      </c>
      <c r="M85" s="27">
        <v>29.7</v>
      </c>
      <c r="N85" s="28">
        <v>5</v>
      </c>
      <c r="O85">
        <v>30.306666666666665</v>
      </c>
      <c r="P85">
        <v>7.6</v>
      </c>
      <c r="Q85">
        <v>1.2</v>
      </c>
      <c r="R85">
        <v>6.6</v>
      </c>
      <c r="S85">
        <v>4.8</v>
      </c>
      <c r="T85">
        <v>1.2</v>
      </c>
      <c r="U85">
        <v>0.6</v>
      </c>
      <c r="V85">
        <v>0.32500000000000001</v>
      </c>
      <c r="W85">
        <v>8</v>
      </c>
      <c r="X85">
        <v>0.8571428571428571</v>
      </c>
      <c r="Y85">
        <v>1.4</v>
      </c>
      <c r="Z85">
        <v>2</v>
      </c>
      <c r="AA85">
        <v>-1.3053230974728045</v>
      </c>
      <c r="AB85">
        <v>-0.32414703342030438</v>
      </c>
      <c r="AC85">
        <v>0.2247886253902692</v>
      </c>
      <c r="AD85">
        <v>0.70549717892122277</v>
      </c>
      <c r="AE85">
        <v>0.4449266121538159</v>
      </c>
      <c r="AF85">
        <v>-0.19654949888340564</v>
      </c>
      <c r="AG85">
        <v>-1.5999664028006271</v>
      </c>
      <c r="AH85">
        <v>0.14883932700310856</v>
      </c>
      <c r="AI85">
        <v>-4.6207669554642838E-2</v>
      </c>
    </row>
    <row r="86" spans="1:35" x14ac:dyDescent="0.3">
      <c r="A86">
        <v>8</v>
      </c>
      <c r="B86">
        <v>85</v>
      </c>
      <c r="C86" s="26">
        <v>45.2</v>
      </c>
      <c r="D86" s="26">
        <v>48</v>
      </c>
      <c r="E86" s="26">
        <v>99</v>
      </c>
      <c r="F86">
        <v>-5.9795841710081572E-2</v>
      </c>
      <c r="G86">
        <v>0.16350216439208187</v>
      </c>
      <c r="H86">
        <v>-0.22329800610216344</v>
      </c>
      <c r="I86" t="s">
        <v>117</v>
      </c>
      <c r="J86" t="s">
        <v>32</v>
      </c>
      <c r="K86" t="s">
        <v>118</v>
      </c>
      <c r="L86" t="s">
        <v>275</v>
      </c>
      <c r="M86" s="27">
        <v>34.299999999999997</v>
      </c>
      <c r="N86" s="28">
        <v>5</v>
      </c>
      <c r="O86">
        <v>31.390000000000004</v>
      </c>
      <c r="P86">
        <v>17.600000000000001</v>
      </c>
      <c r="Q86">
        <v>0.8</v>
      </c>
      <c r="R86">
        <v>6.2</v>
      </c>
      <c r="S86">
        <v>2</v>
      </c>
      <c r="T86">
        <v>0.6</v>
      </c>
      <c r="U86">
        <v>1.6</v>
      </c>
      <c r="V86">
        <v>0.52941176470588236</v>
      </c>
      <c r="W86">
        <v>13.6</v>
      </c>
      <c r="X86">
        <v>0.8</v>
      </c>
      <c r="Y86">
        <v>3</v>
      </c>
      <c r="Z86">
        <v>1</v>
      </c>
      <c r="AA86">
        <v>0.31047828342592138</v>
      </c>
      <c r="AB86">
        <v>-0.70768438276751655</v>
      </c>
      <c r="AC86">
        <v>8.1720495308725702E-2</v>
      </c>
      <c r="AD86">
        <v>-0.55238394684905656</v>
      </c>
      <c r="AE86">
        <v>-0.86264870599422616</v>
      </c>
      <c r="AF86">
        <v>1.3553821223717322</v>
      </c>
      <c r="AG86">
        <v>0.95879860836893405</v>
      </c>
      <c r="AH86">
        <v>-4.3434757466150845E-2</v>
      </c>
      <c r="AI86">
        <v>0.93129176313037398</v>
      </c>
    </row>
    <row r="87" spans="1:35" x14ac:dyDescent="0.3">
      <c r="A87">
        <v>8</v>
      </c>
      <c r="B87">
        <v>86</v>
      </c>
      <c r="C87" s="26">
        <v>48.2</v>
      </c>
      <c r="D87" s="26">
        <v>41</v>
      </c>
      <c r="E87" s="26">
        <v>93</v>
      </c>
      <c r="F87">
        <v>-6.2074912106015533E-2</v>
      </c>
      <c r="G87">
        <v>-4.631484945547467E-2</v>
      </c>
      <c r="H87">
        <v>-1.5760062650540863E-2</v>
      </c>
      <c r="I87" t="s">
        <v>112</v>
      </c>
      <c r="J87" t="s">
        <v>32</v>
      </c>
      <c r="K87" t="s">
        <v>44</v>
      </c>
      <c r="L87" t="s">
        <v>275</v>
      </c>
      <c r="M87" s="27">
        <v>28.9</v>
      </c>
      <c r="N87" s="28">
        <v>5</v>
      </c>
      <c r="O87">
        <v>27.483333333333331</v>
      </c>
      <c r="P87">
        <v>12.2</v>
      </c>
      <c r="Q87">
        <v>2</v>
      </c>
      <c r="R87">
        <v>5.2</v>
      </c>
      <c r="S87">
        <v>1.2</v>
      </c>
      <c r="T87">
        <v>1.2</v>
      </c>
      <c r="U87">
        <v>0.6</v>
      </c>
      <c r="V87">
        <v>0.46511627906976744</v>
      </c>
      <c r="W87">
        <v>8.6</v>
      </c>
      <c r="X87">
        <v>0.91666666666666663</v>
      </c>
      <c r="Y87">
        <v>2.4</v>
      </c>
      <c r="Z87">
        <v>1.8</v>
      </c>
      <c r="AA87">
        <v>-0.56205446225939082</v>
      </c>
      <c r="AB87">
        <v>0.4429276652741202</v>
      </c>
      <c r="AC87">
        <v>-0.2759498298951335</v>
      </c>
      <c r="AD87">
        <v>-0.9117785542119935</v>
      </c>
      <c r="AE87">
        <v>0.4449266121538159</v>
      </c>
      <c r="AF87">
        <v>-0.19654949888340564</v>
      </c>
      <c r="AG87">
        <v>-0.13160147733952374</v>
      </c>
      <c r="AH87">
        <v>0.62395368307987864</v>
      </c>
      <c r="AI87">
        <v>0.14929221698236048</v>
      </c>
    </row>
    <row r="88" spans="1:35" x14ac:dyDescent="0.3">
      <c r="A88">
        <v>8</v>
      </c>
      <c r="B88">
        <v>87</v>
      </c>
      <c r="C88" s="26">
        <v>100.6</v>
      </c>
      <c r="D88" s="26">
        <v>117</v>
      </c>
      <c r="E88" s="26">
        <v>74</v>
      </c>
      <c r="F88">
        <v>-7.2774404478801985E-2</v>
      </c>
      <c r="G88">
        <v>0.24524544906273857</v>
      </c>
      <c r="H88">
        <v>-0.31801985354154055</v>
      </c>
      <c r="I88" t="s">
        <v>221</v>
      </c>
      <c r="J88" t="s">
        <v>32</v>
      </c>
      <c r="K88" t="s">
        <v>48</v>
      </c>
      <c r="L88" t="s">
        <v>45</v>
      </c>
      <c r="M88" s="27">
        <v>31.3</v>
      </c>
      <c r="N88" s="28">
        <v>5</v>
      </c>
      <c r="O88">
        <v>22.786666666666665</v>
      </c>
      <c r="P88">
        <v>8.4</v>
      </c>
      <c r="Q88">
        <v>0</v>
      </c>
      <c r="R88">
        <v>10.4</v>
      </c>
      <c r="S88">
        <v>3.2</v>
      </c>
      <c r="T88">
        <v>0.6</v>
      </c>
      <c r="U88">
        <v>1.8</v>
      </c>
      <c r="V88">
        <v>0.72</v>
      </c>
      <c r="W88">
        <v>5</v>
      </c>
      <c r="X88">
        <v>0.75</v>
      </c>
      <c r="Y88">
        <v>1.6</v>
      </c>
      <c r="Z88">
        <v>0.8</v>
      </c>
      <c r="AA88">
        <v>-1.1760589870009064</v>
      </c>
      <c r="AB88">
        <v>-1.4747590814619411</v>
      </c>
      <c r="AC88">
        <v>1.5839358611649346</v>
      </c>
      <c r="AD88">
        <v>-1.3292035804651029E-2</v>
      </c>
      <c r="AE88">
        <v>-0.86264870599422616</v>
      </c>
      <c r="AF88">
        <v>1.6657684466227596</v>
      </c>
      <c r="AG88">
        <v>1.5898382232488837</v>
      </c>
      <c r="AH88">
        <v>-0.23236632887758338</v>
      </c>
      <c r="AI88">
        <v>1.1267916496673773</v>
      </c>
    </row>
    <row r="89" spans="1:35" x14ac:dyDescent="0.3">
      <c r="A89">
        <v>8</v>
      </c>
      <c r="B89">
        <v>88</v>
      </c>
      <c r="C89" s="26">
        <v>136.30000000000001</v>
      </c>
      <c r="D89" s="26">
        <v>188</v>
      </c>
      <c r="E89" s="26">
        <v>43</v>
      </c>
      <c r="F89">
        <v>-7.8189212800238203E-2</v>
      </c>
      <c r="G89">
        <v>-4.5294573806515682E-3</v>
      </c>
      <c r="H89">
        <v>-7.3659755419586637E-2</v>
      </c>
      <c r="I89" t="s">
        <v>140</v>
      </c>
      <c r="J89" t="s">
        <v>281</v>
      </c>
      <c r="K89" t="s">
        <v>33</v>
      </c>
      <c r="L89" t="s">
        <v>274</v>
      </c>
      <c r="M89" s="27">
        <v>26.4</v>
      </c>
      <c r="N89" s="28">
        <v>5</v>
      </c>
      <c r="O89">
        <v>27.770000000000003</v>
      </c>
      <c r="P89">
        <v>11</v>
      </c>
      <c r="Q89">
        <v>2.2000000000000002</v>
      </c>
      <c r="R89">
        <v>4.4000000000000004</v>
      </c>
      <c r="S89">
        <v>0.6</v>
      </c>
      <c r="T89">
        <v>1.6</v>
      </c>
      <c r="U89">
        <v>1</v>
      </c>
      <c r="V89">
        <v>0.47368421052631576</v>
      </c>
      <c r="W89">
        <v>7.6</v>
      </c>
      <c r="X89">
        <v>0.72727272727272729</v>
      </c>
      <c r="Y89">
        <v>2.2000000000000002</v>
      </c>
      <c r="Z89">
        <v>1.4</v>
      </c>
      <c r="AA89">
        <v>-0.75595062796723778</v>
      </c>
      <c r="AB89">
        <v>0.63469633994772645</v>
      </c>
      <c r="AC89">
        <v>-0.56208609005822086</v>
      </c>
      <c r="AD89">
        <v>-1.1813245097341962</v>
      </c>
      <c r="AE89">
        <v>1.3166434909191775</v>
      </c>
      <c r="AF89">
        <v>0.42422314961864949</v>
      </c>
      <c r="AG89">
        <v>-3.3732616880564011E-2</v>
      </c>
      <c r="AH89">
        <v>-0.42352624232756619</v>
      </c>
      <c r="AI89">
        <v>0.5402919900563673</v>
      </c>
    </row>
    <row r="90" spans="1:35" x14ac:dyDescent="0.3">
      <c r="A90">
        <v>8</v>
      </c>
      <c r="B90">
        <v>89</v>
      </c>
      <c r="C90" s="26">
        <v>82.4</v>
      </c>
      <c r="D90" s="26">
        <v>78</v>
      </c>
      <c r="E90" s="26">
        <v>73</v>
      </c>
      <c r="F90">
        <v>-8.9300991414819383E-2</v>
      </c>
      <c r="G90">
        <v>0.22485912091285032</v>
      </c>
      <c r="H90">
        <v>-0.31416011232766972</v>
      </c>
      <c r="I90" t="s">
        <v>203</v>
      </c>
      <c r="J90" t="s">
        <v>387</v>
      </c>
      <c r="K90" t="s">
        <v>68</v>
      </c>
      <c r="L90" t="s">
        <v>275</v>
      </c>
      <c r="M90" s="27">
        <v>26.9</v>
      </c>
      <c r="N90" s="28">
        <v>5</v>
      </c>
      <c r="O90">
        <v>22.593333333333337</v>
      </c>
      <c r="P90">
        <v>9.1999999999999993</v>
      </c>
      <c r="Q90">
        <v>0.8</v>
      </c>
      <c r="R90">
        <v>7.4</v>
      </c>
      <c r="S90">
        <v>0.8</v>
      </c>
      <c r="T90">
        <v>2</v>
      </c>
      <c r="U90">
        <v>0.2</v>
      </c>
      <c r="V90">
        <v>0.68</v>
      </c>
      <c r="W90">
        <v>5</v>
      </c>
      <c r="X90">
        <v>0.88888888888888884</v>
      </c>
      <c r="Y90">
        <v>1.8</v>
      </c>
      <c r="Z90">
        <v>0.6</v>
      </c>
      <c r="AA90">
        <v>-1.0467948765290085</v>
      </c>
      <c r="AB90">
        <v>-0.70768438276751655</v>
      </c>
      <c r="AC90">
        <v>0.5109248855533568</v>
      </c>
      <c r="AD90">
        <v>-1.091475857893462</v>
      </c>
      <c r="AE90">
        <v>2.1883603696845388</v>
      </c>
      <c r="AF90">
        <v>-0.81732214738546061</v>
      </c>
      <c r="AG90">
        <v>1.3265474919150078</v>
      </c>
      <c r="AH90">
        <v>0.33888506943381663</v>
      </c>
      <c r="AI90">
        <v>1.3222915362043808</v>
      </c>
    </row>
    <row r="91" spans="1:35" x14ac:dyDescent="0.3">
      <c r="A91">
        <v>8</v>
      </c>
      <c r="B91">
        <v>90</v>
      </c>
      <c r="C91" s="26">
        <v>138.5</v>
      </c>
      <c r="D91" s="26">
        <v>167</v>
      </c>
      <c r="E91" s="26">
        <v>74</v>
      </c>
      <c r="F91">
        <v>-9.8714213200449721E-2</v>
      </c>
      <c r="G91">
        <v>-0.33161586209292759</v>
      </c>
      <c r="H91">
        <v>0.23290164889247789</v>
      </c>
      <c r="I91" t="s">
        <v>110</v>
      </c>
      <c r="J91" t="s">
        <v>32</v>
      </c>
      <c r="K91" t="s">
        <v>111</v>
      </c>
      <c r="L91" t="s">
        <v>275</v>
      </c>
      <c r="M91" s="27">
        <v>30.2</v>
      </c>
      <c r="N91" s="28">
        <v>5</v>
      </c>
      <c r="O91">
        <v>33.486666666666665</v>
      </c>
      <c r="P91">
        <v>18.8</v>
      </c>
      <c r="Q91">
        <v>2.8</v>
      </c>
      <c r="R91">
        <v>7</v>
      </c>
      <c r="S91">
        <v>1.6</v>
      </c>
      <c r="T91">
        <v>0.4</v>
      </c>
      <c r="U91">
        <v>0.4</v>
      </c>
      <c r="V91">
        <v>0.38750000000000001</v>
      </c>
      <c r="W91">
        <v>16</v>
      </c>
      <c r="X91">
        <v>0.78260869565217395</v>
      </c>
      <c r="Y91">
        <v>4.5999999999999996</v>
      </c>
      <c r="Z91">
        <v>2.4</v>
      </c>
      <c r="AA91">
        <v>0.50437444913376828</v>
      </c>
      <c r="AB91">
        <v>1.2100023639685444</v>
      </c>
      <c r="AC91">
        <v>0.36785675547181301</v>
      </c>
      <c r="AD91">
        <v>-0.73208125053052497</v>
      </c>
      <c r="AE91">
        <v>-1.2985071453769068</v>
      </c>
      <c r="AF91">
        <v>-0.50693582313443308</v>
      </c>
      <c r="AG91">
        <v>-1.8563358238045504</v>
      </c>
      <c r="AH91">
        <v>-0.23570884193540872</v>
      </c>
      <c r="AI91">
        <v>-0.43720744262864947</v>
      </c>
    </row>
    <row r="92" spans="1:35" x14ac:dyDescent="0.3">
      <c r="A92">
        <v>8</v>
      </c>
      <c r="B92">
        <v>91</v>
      </c>
      <c r="C92" s="26">
        <v>133.30000000000001</v>
      </c>
      <c r="D92" s="26">
        <v>560</v>
      </c>
      <c r="E92" s="26">
        <v>65</v>
      </c>
      <c r="F92">
        <v>-0.10985342319130864</v>
      </c>
      <c r="G92">
        <v>0.10536639546593871</v>
      </c>
      <c r="H92">
        <v>-0.21521981865724735</v>
      </c>
      <c r="I92" t="s">
        <v>155</v>
      </c>
      <c r="J92" t="s">
        <v>32</v>
      </c>
      <c r="K92" t="s">
        <v>100</v>
      </c>
      <c r="L92" t="s">
        <v>275</v>
      </c>
      <c r="M92" s="27">
        <v>21.2</v>
      </c>
      <c r="N92" s="28">
        <v>5</v>
      </c>
      <c r="O92">
        <v>28.85</v>
      </c>
      <c r="P92">
        <v>12</v>
      </c>
      <c r="Q92">
        <v>1.6</v>
      </c>
      <c r="R92">
        <v>4.8</v>
      </c>
      <c r="S92">
        <v>1.4</v>
      </c>
      <c r="T92">
        <v>1.6</v>
      </c>
      <c r="U92">
        <v>0.8</v>
      </c>
      <c r="V92">
        <v>0.51162790697674421</v>
      </c>
      <c r="W92">
        <v>8.6</v>
      </c>
      <c r="X92">
        <v>0.72727272727272729</v>
      </c>
      <c r="Y92">
        <v>2.2000000000000002</v>
      </c>
      <c r="Z92">
        <v>0.6</v>
      </c>
      <c r="AA92">
        <v>-0.59437048987736518</v>
      </c>
      <c r="AB92">
        <v>5.9390315926908008E-2</v>
      </c>
      <c r="AC92">
        <v>-0.41901795997667735</v>
      </c>
      <c r="AD92">
        <v>-0.82192990237125929</v>
      </c>
      <c r="AE92">
        <v>1.3166434909191775</v>
      </c>
      <c r="AF92">
        <v>0.11383682536762199</v>
      </c>
      <c r="AG92">
        <v>0.39497998532822803</v>
      </c>
      <c r="AH92">
        <v>-0.42352624232756619</v>
      </c>
      <c r="AI92">
        <v>1.3222915362043808</v>
      </c>
    </row>
    <row r="93" spans="1:35" x14ac:dyDescent="0.3">
      <c r="A93">
        <v>8</v>
      </c>
      <c r="B93">
        <v>92</v>
      </c>
      <c r="C93" s="26">
        <v>143.69999999999999</v>
      </c>
      <c r="D93" s="26">
        <v>146</v>
      </c>
      <c r="E93" s="26">
        <v>72</v>
      </c>
      <c r="F93">
        <v>-0.10993931569933424</v>
      </c>
      <c r="G93">
        <v>1.3827939566326133E-2</v>
      </c>
      <c r="H93">
        <v>-0.12376725526566038</v>
      </c>
      <c r="I93" t="s">
        <v>115</v>
      </c>
      <c r="J93" t="s">
        <v>32</v>
      </c>
      <c r="K93" t="s">
        <v>90</v>
      </c>
      <c r="L93" t="s">
        <v>274</v>
      </c>
      <c r="M93" s="27">
        <v>28.9</v>
      </c>
      <c r="N93" s="28">
        <v>5</v>
      </c>
      <c r="O93">
        <v>34.36666666666666</v>
      </c>
      <c r="P93">
        <v>15.4</v>
      </c>
      <c r="Q93">
        <v>2</v>
      </c>
      <c r="R93">
        <v>7.8</v>
      </c>
      <c r="S93">
        <v>3.4</v>
      </c>
      <c r="T93">
        <v>1</v>
      </c>
      <c r="U93">
        <v>0.2</v>
      </c>
      <c r="V93">
        <v>0.46268656716417911</v>
      </c>
      <c r="W93">
        <v>13.4</v>
      </c>
      <c r="X93">
        <v>0.55555555555555558</v>
      </c>
      <c r="Y93">
        <v>1.8</v>
      </c>
      <c r="Z93">
        <v>0.8</v>
      </c>
      <c r="AA93">
        <v>-4.4998020371798432E-2</v>
      </c>
      <c r="AB93">
        <v>0.4429276652741202</v>
      </c>
      <c r="AC93">
        <v>0.65399301563490031</v>
      </c>
      <c r="AD93">
        <v>7.6556616036083089E-2</v>
      </c>
      <c r="AE93">
        <v>9.0681727711352921E-3</v>
      </c>
      <c r="AF93">
        <v>-0.81732214738546061</v>
      </c>
      <c r="AG93">
        <v>-0.23276498367510245</v>
      </c>
      <c r="AH93">
        <v>-1.0898005118543195</v>
      </c>
      <c r="AI93">
        <v>1.1267916496673773</v>
      </c>
    </row>
    <row r="94" spans="1:35" x14ac:dyDescent="0.3">
      <c r="A94">
        <v>8</v>
      </c>
      <c r="B94">
        <v>93</v>
      </c>
      <c r="C94" s="26">
        <v>135.1</v>
      </c>
      <c r="D94" s="26">
        <v>183</v>
      </c>
      <c r="E94" s="26">
        <v>48</v>
      </c>
      <c r="F94">
        <v>-0.1104779182838764</v>
      </c>
      <c r="G94">
        <v>-0.37874021061327617</v>
      </c>
      <c r="H94">
        <v>0.2682622923293998</v>
      </c>
      <c r="I94" t="s">
        <v>216</v>
      </c>
      <c r="J94" t="s">
        <v>32</v>
      </c>
      <c r="K94" t="s">
        <v>92</v>
      </c>
      <c r="L94" t="s">
        <v>274</v>
      </c>
      <c r="M94" s="27">
        <v>19.8</v>
      </c>
      <c r="N94" s="28">
        <v>5</v>
      </c>
      <c r="O94">
        <v>29.486666666666668</v>
      </c>
      <c r="P94">
        <v>16</v>
      </c>
      <c r="Q94">
        <v>3</v>
      </c>
      <c r="R94">
        <v>4.4000000000000004</v>
      </c>
      <c r="S94">
        <v>2.2000000000000002</v>
      </c>
      <c r="T94">
        <v>1.2</v>
      </c>
      <c r="U94">
        <v>0</v>
      </c>
      <c r="V94">
        <v>0.34177215189873417</v>
      </c>
      <c r="W94">
        <v>15.8</v>
      </c>
      <c r="X94">
        <v>0.73333333333333328</v>
      </c>
      <c r="Y94">
        <v>3</v>
      </c>
      <c r="Z94">
        <v>1.8</v>
      </c>
      <c r="AA94">
        <v>5.1950062482125046E-2</v>
      </c>
      <c r="AB94">
        <v>1.4017710386421509</v>
      </c>
      <c r="AC94">
        <v>-0.56208609005822086</v>
      </c>
      <c r="AD94">
        <v>-0.46253529500832224</v>
      </c>
      <c r="AE94">
        <v>0.4449266121538159</v>
      </c>
      <c r="AF94">
        <v>-1.1277084716364882</v>
      </c>
      <c r="AG94">
        <v>-2.7846086845147116</v>
      </c>
      <c r="AH94">
        <v>-0.51966328456219524</v>
      </c>
      <c r="AI94">
        <v>0.14929221698236048</v>
      </c>
    </row>
    <row r="95" spans="1:35" x14ac:dyDescent="0.3">
      <c r="A95">
        <v>8</v>
      </c>
      <c r="B95">
        <v>94</v>
      </c>
      <c r="C95" s="26">
        <v>102.3</v>
      </c>
      <c r="D95" s="26">
        <v>120</v>
      </c>
      <c r="E95" s="26">
        <v>93</v>
      </c>
      <c r="F95">
        <v>-0.11878036856029847</v>
      </c>
      <c r="G95">
        <v>-4.0239421961373804E-2</v>
      </c>
      <c r="H95">
        <v>-7.854094659892466E-2</v>
      </c>
      <c r="I95" t="s">
        <v>93</v>
      </c>
      <c r="J95" t="s">
        <v>406</v>
      </c>
      <c r="K95" t="s">
        <v>76</v>
      </c>
      <c r="L95" t="s">
        <v>275</v>
      </c>
      <c r="M95" s="27">
        <v>22.2</v>
      </c>
      <c r="N95" s="28">
        <v>5</v>
      </c>
      <c r="O95">
        <v>30.536666666666669</v>
      </c>
      <c r="P95">
        <v>24.8</v>
      </c>
      <c r="Q95">
        <v>1.8</v>
      </c>
      <c r="R95">
        <v>5.6</v>
      </c>
      <c r="S95">
        <v>3.2</v>
      </c>
      <c r="T95">
        <v>0.8</v>
      </c>
      <c r="U95">
        <v>0.4</v>
      </c>
      <c r="V95">
        <v>0.57692307692307687</v>
      </c>
      <c r="W95">
        <v>15.6</v>
      </c>
      <c r="X95">
        <v>0.7142857142857143</v>
      </c>
      <c r="Y95">
        <v>7</v>
      </c>
      <c r="Z95">
        <v>3.6</v>
      </c>
      <c r="AA95">
        <v>1.4738552776730036</v>
      </c>
      <c r="AB95">
        <v>0.25115899060051411</v>
      </c>
      <c r="AC95">
        <v>-0.13288169981359002</v>
      </c>
      <c r="AD95">
        <v>-1.3292035804651029E-2</v>
      </c>
      <c r="AE95">
        <v>-0.42679026661154529</v>
      </c>
      <c r="AF95">
        <v>-0.50693582313443308</v>
      </c>
      <c r="AG95">
        <v>2.079514544120395</v>
      </c>
      <c r="AH95">
        <v>-1.4765770228313875</v>
      </c>
      <c r="AI95">
        <v>-1.6102067618506699</v>
      </c>
    </row>
    <row r="96" spans="1:35" x14ac:dyDescent="0.3">
      <c r="A96">
        <v>8</v>
      </c>
      <c r="B96">
        <v>95</v>
      </c>
      <c r="C96" s="26">
        <v>0</v>
      </c>
      <c r="D96" s="26">
        <v>330</v>
      </c>
      <c r="E96" s="26">
        <v>21</v>
      </c>
      <c r="F96">
        <v>-0.121362251009844</v>
      </c>
      <c r="G96">
        <v>-3.7795267419812921E-2</v>
      </c>
      <c r="H96">
        <v>-8.3566983590031091E-2</v>
      </c>
      <c r="I96" t="s">
        <v>242</v>
      </c>
      <c r="J96" t="s">
        <v>32</v>
      </c>
      <c r="K96" t="s">
        <v>76</v>
      </c>
      <c r="L96" t="s">
        <v>274</v>
      </c>
      <c r="M96" s="27">
        <v>25</v>
      </c>
      <c r="N96" s="28">
        <v>5</v>
      </c>
      <c r="O96">
        <v>34.553333333333335</v>
      </c>
      <c r="P96">
        <v>8.6</v>
      </c>
      <c r="Q96">
        <v>1.6</v>
      </c>
      <c r="R96">
        <v>8.1999999999999993</v>
      </c>
      <c r="S96">
        <v>3</v>
      </c>
      <c r="T96">
        <v>1.2</v>
      </c>
      <c r="U96">
        <v>0.6</v>
      </c>
      <c r="V96">
        <v>0.4358974358974359</v>
      </c>
      <c r="W96">
        <v>7.8</v>
      </c>
      <c r="X96">
        <v>0.33333333333333331</v>
      </c>
      <c r="Y96">
        <v>0.6</v>
      </c>
      <c r="Z96">
        <v>1</v>
      </c>
      <c r="AA96">
        <v>-1.143742959382932</v>
      </c>
      <c r="AB96">
        <v>5.9390315926908008E-2</v>
      </c>
      <c r="AC96">
        <v>0.79706114571644382</v>
      </c>
      <c r="AD96">
        <v>-0.10314068764538535</v>
      </c>
      <c r="AE96">
        <v>0.4449266121538159</v>
      </c>
      <c r="AF96">
        <v>-0.19654949888340564</v>
      </c>
      <c r="AG96">
        <v>-0.42191341283978212</v>
      </c>
      <c r="AH96">
        <v>-0.70748068495435279</v>
      </c>
      <c r="AI96">
        <v>0.93129176313037398</v>
      </c>
    </row>
    <row r="97" spans="1:35" x14ac:dyDescent="0.3">
      <c r="A97">
        <v>8</v>
      </c>
      <c r="B97">
        <v>96</v>
      </c>
      <c r="C97" s="26">
        <v>81.5</v>
      </c>
      <c r="D97" s="26">
        <v>91</v>
      </c>
      <c r="E97" s="26">
        <v>91</v>
      </c>
      <c r="F97">
        <v>-0.131231717934536</v>
      </c>
      <c r="G97">
        <v>-7.5744982341349798E-2</v>
      </c>
      <c r="H97">
        <v>-5.5486735593186204E-2</v>
      </c>
      <c r="I97" t="s">
        <v>207</v>
      </c>
      <c r="J97" t="s">
        <v>32</v>
      </c>
      <c r="K97" t="s">
        <v>35</v>
      </c>
      <c r="L97" t="s">
        <v>275</v>
      </c>
      <c r="M97" s="27">
        <v>25.8</v>
      </c>
      <c r="N97" s="28">
        <v>5</v>
      </c>
      <c r="O97">
        <v>31.393333333333334</v>
      </c>
      <c r="P97">
        <v>13.6</v>
      </c>
      <c r="Q97">
        <v>0</v>
      </c>
      <c r="R97">
        <v>7.4</v>
      </c>
      <c r="S97">
        <v>2.6</v>
      </c>
      <c r="T97">
        <v>1.2</v>
      </c>
      <c r="U97">
        <v>2</v>
      </c>
      <c r="V97">
        <v>0.46969696969696972</v>
      </c>
      <c r="W97">
        <v>13.2</v>
      </c>
      <c r="X97">
        <v>0.5</v>
      </c>
      <c r="Y97">
        <v>2.4</v>
      </c>
      <c r="Z97">
        <v>1.6</v>
      </c>
      <c r="AA97">
        <v>-0.33584226893356917</v>
      </c>
      <c r="AB97">
        <v>-1.4747590814619411</v>
      </c>
      <c r="AC97">
        <v>0.5109248855533568</v>
      </c>
      <c r="AD97">
        <v>-0.28283799132685378</v>
      </c>
      <c r="AE97">
        <v>0.4449266121538159</v>
      </c>
      <c r="AF97">
        <v>1.9761547708737872</v>
      </c>
      <c r="AG97">
        <v>-0.10787491904975989</v>
      </c>
      <c r="AH97">
        <v>-1.7571889524003479</v>
      </c>
      <c r="AI97">
        <v>0.34479210351936379</v>
      </c>
    </row>
    <row r="98" spans="1:35" x14ac:dyDescent="0.3">
      <c r="A98">
        <v>9</v>
      </c>
      <c r="B98">
        <v>97</v>
      </c>
      <c r="C98" s="26">
        <v>80.599999999999994</v>
      </c>
      <c r="D98" s="26">
        <v>76</v>
      </c>
      <c r="E98" s="26">
        <v>76</v>
      </c>
      <c r="F98">
        <v>-0.13674464794621299</v>
      </c>
      <c r="G98">
        <v>-0.35259098377898618</v>
      </c>
      <c r="H98">
        <v>0.21584633583277318</v>
      </c>
      <c r="I98" t="s">
        <v>222</v>
      </c>
      <c r="J98" t="s">
        <v>32</v>
      </c>
      <c r="K98" t="s">
        <v>64</v>
      </c>
      <c r="L98" t="s">
        <v>45</v>
      </c>
      <c r="M98" s="27">
        <v>34.799999999999997</v>
      </c>
      <c r="N98" s="28">
        <v>5</v>
      </c>
      <c r="O98">
        <v>31.426666666666666</v>
      </c>
      <c r="P98">
        <v>6</v>
      </c>
      <c r="Q98">
        <v>1.4</v>
      </c>
      <c r="R98">
        <v>6.6</v>
      </c>
      <c r="S98">
        <v>3</v>
      </c>
      <c r="T98">
        <v>0.6</v>
      </c>
      <c r="U98">
        <v>1.4</v>
      </c>
      <c r="V98">
        <v>0.27272727272727271</v>
      </c>
      <c r="W98">
        <v>6.6</v>
      </c>
      <c r="X98">
        <v>1</v>
      </c>
      <c r="Y98">
        <v>1</v>
      </c>
      <c r="Z98">
        <v>2.4</v>
      </c>
      <c r="AA98">
        <v>-1.5638513184166005</v>
      </c>
      <c r="AB98">
        <v>-0.13237835874669829</v>
      </c>
      <c r="AC98">
        <v>0.2247886253902692</v>
      </c>
      <c r="AD98">
        <v>-0.10314068764538535</v>
      </c>
      <c r="AE98">
        <v>-0.86264870599422616</v>
      </c>
      <c r="AF98">
        <v>1.0449957981207043</v>
      </c>
      <c r="AG98">
        <v>-1.7788988757587345</v>
      </c>
      <c r="AH98">
        <v>0.43502211166844573</v>
      </c>
      <c r="AI98">
        <v>-0.43720744262864947</v>
      </c>
    </row>
    <row r="99" spans="1:35" x14ac:dyDescent="0.3">
      <c r="A99">
        <v>9</v>
      </c>
      <c r="B99">
        <v>98</v>
      </c>
      <c r="C99" s="26">
        <v>126.2</v>
      </c>
      <c r="D99" s="26">
        <v>121</v>
      </c>
      <c r="E99" s="26">
        <v>74</v>
      </c>
      <c r="F99">
        <v>-0.13839430384930404</v>
      </c>
      <c r="G99">
        <v>-0.11323311849778664</v>
      </c>
      <c r="H99">
        <v>-2.5161185351517401E-2</v>
      </c>
      <c r="I99" t="s">
        <v>175</v>
      </c>
      <c r="J99" t="s">
        <v>32</v>
      </c>
      <c r="K99" t="s">
        <v>124</v>
      </c>
      <c r="L99" t="s">
        <v>275</v>
      </c>
      <c r="M99" s="27">
        <v>27.5</v>
      </c>
      <c r="N99" s="28">
        <v>5</v>
      </c>
      <c r="O99">
        <v>35.426666666666662</v>
      </c>
      <c r="P99">
        <v>16</v>
      </c>
      <c r="Q99">
        <v>2.2000000000000002</v>
      </c>
      <c r="R99">
        <v>4.5999999999999996</v>
      </c>
      <c r="S99">
        <v>3.6</v>
      </c>
      <c r="T99">
        <v>1</v>
      </c>
      <c r="U99">
        <v>0.2</v>
      </c>
      <c r="V99">
        <v>0.43396226415094341</v>
      </c>
      <c r="W99">
        <v>10.6</v>
      </c>
      <c r="X99">
        <v>0.76666666666666672</v>
      </c>
      <c r="Y99">
        <v>6</v>
      </c>
      <c r="Z99">
        <v>1.4</v>
      </c>
      <c r="AA99">
        <v>5.1950062482125046E-2</v>
      </c>
      <c r="AB99">
        <v>0.63469633994772645</v>
      </c>
      <c r="AC99">
        <v>-0.49055202501744921</v>
      </c>
      <c r="AD99">
        <v>0.16640526787681742</v>
      </c>
      <c r="AE99">
        <v>9.0681727711352921E-3</v>
      </c>
      <c r="AF99">
        <v>-0.81732214738546061</v>
      </c>
      <c r="AG99">
        <v>-0.59062992959131866</v>
      </c>
      <c r="AH99">
        <v>-0.52300579762002264</v>
      </c>
      <c r="AI99">
        <v>0.5402919900563673</v>
      </c>
    </row>
    <row r="100" spans="1:35" x14ac:dyDescent="0.3">
      <c r="A100">
        <v>9</v>
      </c>
      <c r="B100">
        <v>99</v>
      </c>
      <c r="C100" s="26">
        <v>68.2</v>
      </c>
      <c r="D100" s="26">
        <v>65</v>
      </c>
      <c r="E100" s="26">
        <v>89</v>
      </c>
      <c r="F100">
        <v>-0.13873822477165096</v>
      </c>
      <c r="G100">
        <v>-0.21160341455990936</v>
      </c>
      <c r="H100">
        <v>7.28651897882584E-2</v>
      </c>
      <c r="I100" t="s">
        <v>120</v>
      </c>
      <c r="J100" t="s">
        <v>32</v>
      </c>
      <c r="K100" t="s">
        <v>58</v>
      </c>
      <c r="L100" t="s">
        <v>275</v>
      </c>
      <c r="M100" s="27">
        <v>26.2</v>
      </c>
      <c r="N100" s="28">
        <v>5</v>
      </c>
      <c r="O100">
        <v>31.783333333333339</v>
      </c>
      <c r="P100">
        <v>16.600000000000001</v>
      </c>
      <c r="Q100">
        <v>2.2000000000000002</v>
      </c>
      <c r="R100">
        <v>4.2</v>
      </c>
      <c r="S100">
        <v>3.6</v>
      </c>
      <c r="T100">
        <v>0.8</v>
      </c>
      <c r="U100">
        <v>0.2</v>
      </c>
      <c r="V100">
        <v>0.44776119402985076</v>
      </c>
      <c r="W100">
        <v>13.4</v>
      </c>
      <c r="X100">
        <v>0.8</v>
      </c>
      <c r="Y100">
        <v>3</v>
      </c>
      <c r="Z100">
        <v>2.4</v>
      </c>
      <c r="AA100">
        <v>0.14889814533604881</v>
      </c>
      <c r="AB100">
        <v>0.63469633994772645</v>
      </c>
      <c r="AC100">
        <v>-0.63362015509899272</v>
      </c>
      <c r="AD100">
        <v>0.16640526787681742</v>
      </c>
      <c r="AE100">
        <v>-0.42679026661154529</v>
      </c>
      <c r="AF100">
        <v>-0.81732214738546061</v>
      </c>
      <c r="AG100">
        <v>-0.49605571500897794</v>
      </c>
      <c r="AH100">
        <v>-4.3434757466150845E-2</v>
      </c>
      <c r="AI100">
        <v>-0.43720744262864947</v>
      </c>
    </row>
    <row r="101" spans="1:35" x14ac:dyDescent="0.3">
      <c r="A101">
        <v>9</v>
      </c>
      <c r="B101">
        <v>100</v>
      </c>
      <c r="C101" s="26">
        <v>63.7</v>
      </c>
      <c r="D101" s="26">
        <v>62</v>
      </c>
      <c r="E101" s="26">
        <v>95</v>
      </c>
      <c r="F101">
        <v>-0.14664097058967104</v>
      </c>
      <c r="G101">
        <v>-0.31636146353833294</v>
      </c>
      <c r="H101">
        <v>0.1697204929486619</v>
      </c>
      <c r="I101" t="s">
        <v>77</v>
      </c>
      <c r="J101" t="s">
        <v>276</v>
      </c>
      <c r="K101" t="s">
        <v>78</v>
      </c>
      <c r="L101" t="s">
        <v>274</v>
      </c>
      <c r="M101" s="27">
        <v>26.9</v>
      </c>
      <c r="N101" s="28">
        <v>5</v>
      </c>
      <c r="O101">
        <v>26.283333333333331</v>
      </c>
      <c r="P101">
        <v>12.8</v>
      </c>
      <c r="Q101">
        <v>0.8</v>
      </c>
      <c r="R101">
        <v>4.2</v>
      </c>
      <c r="S101">
        <v>6.4</v>
      </c>
      <c r="T101">
        <v>0.8</v>
      </c>
      <c r="U101">
        <v>0</v>
      </c>
      <c r="V101">
        <v>0.40322580645161288</v>
      </c>
      <c r="W101">
        <v>12.4</v>
      </c>
      <c r="X101">
        <v>1</v>
      </c>
      <c r="Y101">
        <v>2</v>
      </c>
      <c r="Z101">
        <v>2.6</v>
      </c>
      <c r="AA101">
        <v>-0.46510637940546701</v>
      </c>
      <c r="AB101">
        <v>-0.70768438276751655</v>
      </c>
      <c r="AC101">
        <v>-0.63362015509899272</v>
      </c>
      <c r="AD101">
        <v>1.4242863936470969</v>
      </c>
      <c r="AE101">
        <v>-0.42679026661154529</v>
      </c>
      <c r="AF101">
        <v>-1.1277084716364882</v>
      </c>
      <c r="AG101">
        <v>-1.1880590485516465</v>
      </c>
      <c r="AH101">
        <v>0.9101364677452155</v>
      </c>
      <c r="AI101">
        <v>-0.63270732916565298</v>
      </c>
    </row>
    <row r="102" spans="1:35" x14ac:dyDescent="0.3">
      <c r="A102">
        <v>9</v>
      </c>
      <c r="B102">
        <v>101</v>
      </c>
      <c r="C102" s="26">
        <v>144.1</v>
      </c>
      <c r="D102" s="26">
        <v>143</v>
      </c>
      <c r="E102" s="26">
        <v>22</v>
      </c>
      <c r="F102">
        <v>-0.15179429676600006</v>
      </c>
      <c r="G102">
        <v>-0.26270886732047188</v>
      </c>
      <c r="H102">
        <v>0.11091457055447182</v>
      </c>
      <c r="I102" t="s">
        <v>256</v>
      </c>
      <c r="J102" t="s">
        <v>32</v>
      </c>
      <c r="K102" t="s">
        <v>68</v>
      </c>
      <c r="L102" t="s">
        <v>274</v>
      </c>
      <c r="M102" s="27">
        <v>19.8</v>
      </c>
      <c r="N102" s="28">
        <v>5</v>
      </c>
      <c r="O102">
        <v>28.726666666666667</v>
      </c>
      <c r="P102">
        <v>11</v>
      </c>
      <c r="Q102">
        <v>1</v>
      </c>
      <c r="R102">
        <v>1.8</v>
      </c>
      <c r="S102">
        <v>3.6</v>
      </c>
      <c r="T102">
        <v>1.8</v>
      </c>
      <c r="U102">
        <v>0</v>
      </c>
      <c r="V102">
        <v>0.38461538461538464</v>
      </c>
      <c r="W102">
        <v>10.4</v>
      </c>
      <c r="X102">
        <v>1</v>
      </c>
      <c r="Y102">
        <v>2</v>
      </c>
      <c r="Z102">
        <v>2</v>
      </c>
      <c r="AA102">
        <v>-0.75595062796723778</v>
      </c>
      <c r="AB102">
        <v>-0.51591570809391052</v>
      </c>
      <c r="AC102">
        <v>-1.492028935588255</v>
      </c>
      <c r="AD102">
        <v>0.16640526787681742</v>
      </c>
      <c r="AE102">
        <v>1.7525019303018581</v>
      </c>
      <c r="AF102">
        <v>-1.1277084716364882</v>
      </c>
      <c r="AG102">
        <v>-1.2556120589676036</v>
      </c>
      <c r="AH102">
        <v>0.9101364677452155</v>
      </c>
      <c r="AI102">
        <v>-4.6207669554642838E-2</v>
      </c>
    </row>
    <row r="103" spans="1:35" x14ac:dyDescent="0.3">
      <c r="A103">
        <v>9</v>
      </c>
      <c r="B103">
        <v>102</v>
      </c>
      <c r="C103" s="26">
        <v>107.6</v>
      </c>
      <c r="D103" s="26">
        <v>112</v>
      </c>
      <c r="E103" s="26">
        <v>83</v>
      </c>
      <c r="F103">
        <v>-0.15914510900327383</v>
      </c>
      <c r="G103">
        <v>-0.29838640891681811</v>
      </c>
      <c r="H103">
        <v>0.13924129991354428</v>
      </c>
      <c r="I103" t="s">
        <v>122</v>
      </c>
      <c r="J103" t="s">
        <v>32</v>
      </c>
      <c r="K103" t="s">
        <v>84</v>
      </c>
      <c r="L103" t="s">
        <v>275</v>
      </c>
      <c r="M103" s="27">
        <v>30.6</v>
      </c>
      <c r="N103" s="28">
        <v>5</v>
      </c>
      <c r="O103">
        <v>33.65</v>
      </c>
      <c r="P103">
        <v>19.399999999999999</v>
      </c>
      <c r="Q103">
        <v>2.6</v>
      </c>
      <c r="R103">
        <v>3.6</v>
      </c>
      <c r="S103">
        <v>1.6</v>
      </c>
      <c r="T103">
        <v>0.6</v>
      </c>
      <c r="U103">
        <v>0.2</v>
      </c>
      <c r="V103">
        <v>0.41249999999999998</v>
      </c>
      <c r="W103">
        <v>16</v>
      </c>
      <c r="X103">
        <v>0.8571428571428571</v>
      </c>
      <c r="Y103">
        <v>4.2</v>
      </c>
      <c r="Z103">
        <v>2.2000000000000002</v>
      </c>
      <c r="AA103">
        <v>0.60132253198769148</v>
      </c>
      <c r="AB103">
        <v>1.0182336892949386</v>
      </c>
      <c r="AC103">
        <v>-0.84822235022130832</v>
      </c>
      <c r="AD103">
        <v>-0.73208125053052497</v>
      </c>
      <c r="AE103">
        <v>-0.86264870599422616</v>
      </c>
      <c r="AF103">
        <v>-0.81732214738546061</v>
      </c>
      <c r="AG103">
        <v>-1.3297543611367997</v>
      </c>
      <c r="AH103">
        <v>0.52670246982597302</v>
      </c>
      <c r="AI103">
        <v>-0.24170755609164638</v>
      </c>
    </row>
    <row r="104" spans="1:35" x14ac:dyDescent="0.3">
      <c r="A104">
        <v>9</v>
      </c>
      <c r="B104">
        <v>103</v>
      </c>
      <c r="C104" s="26">
        <v>62.2</v>
      </c>
      <c r="D104" s="26">
        <v>61</v>
      </c>
      <c r="E104" s="26">
        <v>94</v>
      </c>
      <c r="F104">
        <v>-0.16191967937489687</v>
      </c>
      <c r="G104">
        <v>-0.17950501209596953</v>
      </c>
      <c r="H104">
        <v>1.7585332721072655E-2</v>
      </c>
      <c r="I104" t="s">
        <v>131</v>
      </c>
      <c r="J104" t="s">
        <v>32</v>
      </c>
      <c r="K104" t="s">
        <v>58</v>
      </c>
      <c r="L104" t="s">
        <v>45</v>
      </c>
      <c r="M104" s="27">
        <v>33.5</v>
      </c>
      <c r="N104" s="28">
        <v>5</v>
      </c>
      <c r="O104">
        <v>31.253333333333337</v>
      </c>
      <c r="P104">
        <v>12</v>
      </c>
      <c r="Q104">
        <v>1.2</v>
      </c>
      <c r="R104">
        <v>7</v>
      </c>
      <c r="S104">
        <v>4.5999999999999996</v>
      </c>
      <c r="T104">
        <v>1.2</v>
      </c>
      <c r="U104">
        <v>0.8</v>
      </c>
      <c r="V104">
        <v>0.42105263157894735</v>
      </c>
      <c r="W104">
        <v>11.4</v>
      </c>
      <c r="X104">
        <v>0.5</v>
      </c>
      <c r="Y104">
        <v>2.4</v>
      </c>
      <c r="Z104">
        <v>1.6</v>
      </c>
      <c r="AA104">
        <v>-0.59437048987736518</v>
      </c>
      <c r="AB104">
        <v>-0.32414703342030438</v>
      </c>
      <c r="AC104">
        <v>0.36785675547181301</v>
      </c>
      <c r="AD104">
        <v>0.61564852708048845</v>
      </c>
      <c r="AE104">
        <v>0.4449266121538159</v>
      </c>
      <c r="AF104">
        <v>0.11383682536762199</v>
      </c>
      <c r="AG104">
        <v>-0.82689945675881138</v>
      </c>
      <c r="AH104">
        <v>-1.7571889524003479</v>
      </c>
      <c r="AI104">
        <v>0.34479210351936379</v>
      </c>
    </row>
    <row r="105" spans="1:35" x14ac:dyDescent="0.3">
      <c r="A105">
        <v>9</v>
      </c>
      <c r="B105">
        <v>104</v>
      </c>
      <c r="C105" s="26">
        <v>68</v>
      </c>
      <c r="D105" s="26">
        <v>55</v>
      </c>
      <c r="E105" s="26">
        <v>93</v>
      </c>
      <c r="F105">
        <v>-0.16528504958767215</v>
      </c>
      <c r="G105">
        <v>-0.28659610807391256</v>
      </c>
      <c r="H105">
        <v>0.12131105848624041</v>
      </c>
      <c r="I105" t="s">
        <v>142</v>
      </c>
      <c r="J105" t="s">
        <v>32</v>
      </c>
      <c r="K105" t="s">
        <v>98</v>
      </c>
      <c r="L105" t="s">
        <v>274</v>
      </c>
      <c r="M105" s="27">
        <v>21.4</v>
      </c>
      <c r="N105" s="28">
        <v>5</v>
      </c>
      <c r="O105">
        <v>35.200000000000003</v>
      </c>
      <c r="P105">
        <v>18</v>
      </c>
      <c r="Q105">
        <v>1.2</v>
      </c>
      <c r="R105">
        <v>4</v>
      </c>
      <c r="S105">
        <v>3</v>
      </c>
      <c r="T105">
        <v>1</v>
      </c>
      <c r="U105">
        <v>0</v>
      </c>
      <c r="V105">
        <v>0.43902439024390244</v>
      </c>
      <c r="W105">
        <v>16.399999999999999</v>
      </c>
      <c r="X105">
        <v>0.92307692307692313</v>
      </c>
      <c r="Y105">
        <v>2.6</v>
      </c>
      <c r="Z105">
        <v>2.6</v>
      </c>
      <c r="AA105">
        <v>0.37511033866187016</v>
      </c>
      <c r="AB105">
        <v>-0.32414703342030438</v>
      </c>
      <c r="AC105">
        <v>-0.70515422013976459</v>
      </c>
      <c r="AD105">
        <v>-0.10314068764538535</v>
      </c>
      <c r="AE105">
        <v>9.0681727711352921E-3</v>
      </c>
      <c r="AF105">
        <v>-1.1277084716364882</v>
      </c>
      <c r="AG105">
        <v>-0.78966229638585506</v>
      </c>
      <c r="AH105">
        <v>0.71897655429523188</v>
      </c>
      <c r="AI105">
        <v>-0.63270732916565298</v>
      </c>
    </row>
    <row r="106" spans="1:35" x14ac:dyDescent="0.3">
      <c r="A106">
        <v>9</v>
      </c>
      <c r="B106">
        <v>105</v>
      </c>
      <c r="C106" s="26">
        <v>44.5</v>
      </c>
      <c r="D106" s="26">
        <v>46</v>
      </c>
      <c r="E106" s="26">
        <v>99</v>
      </c>
      <c r="F106">
        <v>-0.17003960057185985</v>
      </c>
      <c r="G106">
        <v>-0.16208845184947521</v>
      </c>
      <c r="H106">
        <v>-7.9511487223846433E-3</v>
      </c>
      <c r="I106" t="s">
        <v>157</v>
      </c>
      <c r="J106" t="s">
        <v>32</v>
      </c>
      <c r="K106" t="s">
        <v>118</v>
      </c>
      <c r="L106" t="s">
        <v>274</v>
      </c>
      <c r="M106" s="27">
        <v>30.3</v>
      </c>
      <c r="N106" s="28">
        <v>5</v>
      </c>
      <c r="O106">
        <v>33.739999999999995</v>
      </c>
      <c r="P106">
        <v>19.600000000000001</v>
      </c>
      <c r="Q106">
        <v>0</v>
      </c>
      <c r="R106">
        <v>4.5999999999999996</v>
      </c>
      <c r="S106">
        <v>5</v>
      </c>
      <c r="T106">
        <v>0.6</v>
      </c>
      <c r="U106">
        <v>0.4</v>
      </c>
      <c r="V106">
        <v>0.47435897435897434</v>
      </c>
      <c r="W106">
        <v>15.6</v>
      </c>
      <c r="X106">
        <v>0.8571428571428571</v>
      </c>
      <c r="Y106">
        <v>5.6</v>
      </c>
      <c r="Z106">
        <v>2.2000000000000002</v>
      </c>
      <c r="AA106">
        <v>0.63363855960566651</v>
      </c>
      <c r="AB106">
        <v>-1.4747590814619411</v>
      </c>
      <c r="AC106">
        <v>-0.49055202501744921</v>
      </c>
      <c r="AD106">
        <v>0.79534583076195708</v>
      </c>
      <c r="AE106">
        <v>-0.86264870599422616</v>
      </c>
      <c r="AF106">
        <v>-0.50693582313443308</v>
      </c>
      <c r="AG106">
        <v>-2.6811306550611189E-2</v>
      </c>
      <c r="AH106">
        <v>0.71563404123740681</v>
      </c>
      <c r="AI106">
        <v>-0.24170755609164638</v>
      </c>
    </row>
    <row r="107" spans="1:35" x14ac:dyDescent="0.3">
      <c r="A107">
        <v>9</v>
      </c>
      <c r="B107">
        <v>106</v>
      </c>
      <c r="C107" s="26">
        <v>141</v>
      </c>
      <c r="D107" s="26">
        <v>171</v>
      </c>
      <c r="E107" s="26">
        <v>17</v>
      </c>
      <c r="F107">
        <v>-0.18472896147950407</v>
      </c>
      <c r="G107">
        <v>-0.14655562316210771</v>
      </c>
      <c r="H107">
        <v>-3.817333831739636E-2</v>
      </c>
      <c r="I107" t="s">
        <v>252</v>
      </c>
      <c r="J107" t="s">
        <v>32</v>
      </c>
      <c r="K107" t="s">
        <v>56</v>
      </c>
      <c r="L107" t="s">
        <v>275</v>
      </c>
      <c r="M107" s="27">
        <v>30.2</v>
      </c>
      <c r="N107" s="28">
        <v>5</v>
      </c>
      <c r="O107">
        <v>23.76</v>
      </c>
      <c r="P107">
        <v>13.2</v>
      </c>
      <c r="Q107">
        <v>2.6</v>
      </c>
      <c r="R107">
        <v>4.4000000000000004</v>
      </c>
      <c r="S107">
        <v>2.6</v>
      </c>
      <c r="T107">
        <v>1</v>
      </c>
      <c r="U107">
        <v>0</v>
      </c>
      <c r="V107">
        <v>0.47826086956521741</v>
      </c>
      <c r="W107">
        <v>9.1999999999999993</v>
      </c>
      <c r="X107">
        <v>0.81818181818181823</v>
      </c>
      <c r="Y107">
        <v>2.2000000000000002</v>
      </c>
      <c r="Z107">
        <v>2</v>
      </c>
      <c r="AA107">
        <v>-0.40047432416951823</v>
      </c>
      <c r="AB107">
        <v>1.0182336892949386</v>
      </c>
      <c r="AC107">
        <v>-0.56208609005822086</v>
      </c>
      <c r="AD107">
        <v>-0.28283799132685378</v>
      </c>
      <c r="AE107">
        <v>9.0681727711352921E-3</v>
      </c>
      <c r="AF107">
        <v>-1.1277084716364882</v>
      </c>
      <c r="AG107">
        <v>2.0309791452202158E-2</v>
      </c>
      <c r="AH107">
        <v>5.2702284768478685E-2</v>
      </c>
      <c r="AI107">
        <v>-4.6207669554642838E-2</v>
      </c>
    </row>
    <row r="108" spans="1:35" x14ac:dyDescent="0.3">
      <c r="A108">
        <v>9</v>
      </c>
      <c r="B108">
        <v>107</v>
      </c>
      <c r="C108" s="26">
        <v>59</v>
      </c>
      <c r="D108" s="26">
        <v>52</v>
      </c>
      <c r="E108" s="26">
        <v>93</v>
      </c>
      <c r="F108">
        <v>-0.19528254745153781</v>
      </c>
      <c r="G108">
        <v>-0.2516138911007475</v>
      </c>
      <c r="H108">
        <v>5.6331343649209692E-2</v>
      </c>
      <c r="I108" t="s">
        <v>188</v>
      </c>
      <c r="J108" t="s">
        <v>32</v>
      </c>
      <c r="K108" t="s">
        <v>81</v>
      </c>
      <c r="L108" t="s">
        <v>275</v>
      </c>
      <c r="M108" s="27">
        <v>24.2</v>
      </c>
      <c r="N108" s="28">
        <v>5</v>
      </c>
      <c r="O108">
        <v>34.083333333333336</v>
      </c>
      <c r="P108">
        <v>15</v>
      </c>
      <c r="Q108">
        <v>1.4</v>
      </c>
      <c r="R108">
        <v>7.2</v>
      </c>
      <c r="S108">
        <v>3.6</v>
      </c>
      <c r="T108">
        <v>0.4</v>
      </c>
      <c r="U108">
        <v>0.6</v>
      </c>
      <c r="V108">
        <v>0.390625</v>
      </c>
      <c r="W108">
        <v>12.8</v>
      </c>
      <c r="X108">
        <v>0.78260869565217395</v>
      </c>
      <c r="Y108">
        <v>4.5999999999999996</v>
      </c>
      <c r="Z108">
        <v>1.4</v>
      </c>
      <c r="AA108">
        <v>-0.10963007560774751</v>
      </c>
      <c r="AB108">
        <v>-0.13237835874669829</v>
      </c>
      <c r="AC108">
        <v>0.43939082051258493</v>
      </c>
      <c r="AD108">
        <v>0.16640526787681742</v>
      </c>
      <c r="AE108">
        <v>-1.2985071453769068</v>
      </c>
      <c r="AF108">
        <v>-0.19654949888340564</v>
      </c>
      <c r="AG108">
        <v>-1.4378391778023305</v>
      </c>
      <c r="AH108">
        <v>-0.23570884193540872</v>
      </c>
      <c r="AI108">
        <v>0.5402919900563673</v>
      </c>
    </row>
    <row r="109" spans="1:35" x14ac:dyDescent="0.3">
      <c r="A109">
        <v>9</v>
      </c>
      <c r="B109">
        <v>108</v>
      </c>
      <c r="C109" s="26">
        <v>68.5</v>
      </c>
      <c r="D109" s="26">
        <v>69</v>
      </c>
      <c r="E109" s="26">
        <v>90</v>
      </c>
      <c r="F109">
        <v>-0.20368423996006468</v>
      </c>
      <c r="G109">
        <v>0.10259212711451665</v>
      </c>
      <c r="H109">
        <v>-0.30627636707458133</v>
      </c>
      <c r="I109" t="s">
        <v>135</v>
      </c>
      <c r="J109" t="s">
        <v>32</v>
      </c>
      <c r="K109" t="s">
        <v>66</v>
      </c>
      <c r="L109" t="s">
        <v>45</v>
      </c>
      <c r="M109" s="27">
        <v>22.3</v>
      </c>
      <c r="N109" s="28">
        <v>5</v>
      </c>
      <c r="O109">
        <v>29.396666666666668</v>
      </c>
      <c r="P109">
        <v>16.600000000000001</v>
      </c>
      <c r="Q109">
        <v>0.4</v>
      </c>
      <c r="R109">
        <v>8.1999999999999993</v>
      </c>
      <c r="S109">
        <v>2.6</v>
      </c>
      <c r="T109">
        <v>0.2</v>
      </c>
      <c r="U109">
        <v>0.8</v>
      </c>
      <c r="V109">
        <v>0.56896551724137934</v>
      </c>
      <c r="W109">
        <v>11.6</v>
      </c>
      <c r="X109">
        <v>0.88235294117647056</v>
      </c>
      <c r="Y109">
        <v>3.4</v>
      </c>
      <c r="Z109">
        <v>1</v>
      </c>
      <c r="AA109">
        <v>0.14889814533604881</v>
      </c>
      <c r="AB109">
        <v>-1.0912217321147288</v>
      </c>
      <c r="AC109">
        <v>0.79706114571644382</v>
      </c>
      <c r="AD109">
        <v>-0.28283799132685378</v>
      </c>
      <c r="AE109">
        <v>-1.7343655847595874</v>
      </c>
      <c r="AF109">
        <v>0.11383682536762199</v>
      </c>
      <c r="AG109">
        <v>1.4178270606207288</v>
      </c>
      <c r="AH109">
        <v>0.62283951206060262</v>
      </c>
      <c r="AI109">
        <v>0.93129176313037398</v>
      </c>
    </row>
    <row r="110" spans="1:35" x14ac:dyDescent="0.3">
      <c r="A110">
        <v>10</v>
      </c>
      <c r="B110">
        <v>109</v>
      </c>
      <c r="C110" s="26">
        <v>137.30000000000001</v>
      </c>
      <c r="D110" s="26">
        <v>152</v>
      </c>
      <c r="E110" s="26">
        <v>44</v>
      </c>
      <c r="F110">
        <v>-0.20617780639355665</v>
      </c>
      <c r="G110">
        <v>-0.12645121630295447</v>
      </c>
      <c r="H110">
        <v>-7.9726590090602178E-2</v>
      </c>
      <c r="I110" t="s">
        <v>172</v>
      </c>
      <c r="J110" t="s">
        <v>32</v>
      </c>
      <c r="K110" t="s">
        <v>72</v>
      </c>
      <c r="L110" t="s">
        <v>275</v>
      </c>
      <c r="M110" s="27">
        <v>25.6</v>
      </c>
      <c r="N110" s="28">
        <v>5</v>
      </c>
      <c r="O110">
        <v>28.923333333333328</v>
      </c>
      <c r="P110">
        <v>13.4</v>
      </c>
      <c r="Q110">
        <v>2.4</v>
      </c>
      <c r="R110">
        <v>5.4</v>
      </c>
      <c r="S110">
        <v>1.8</v>
      </c>
      <c r="T110">
        <v>0.6</v>
      </c>
      <c r="U110">
        <v>0.2</v>
      </c>
      <c r="V110">
        <v>0.52173913043478259</v>
      </c>
      <c r="W110">
        <v>9.1999999999999993</v>
      </c>
      <c r="X110">
        <v>1</v>
      </c>
      <c r="Y110">
        <v>1.4</v>
      </c>
      <c r="Z110">
        <v>2.2000000000000002</v>
      </c>
      <c r="AA110">
        <v>-0.36815829655154353</v>
      </c>
      <c r="AB110">
        <v>0.82646501462133237</v>
      </c>
      <c r="AC110">
        <v>-0.20441576485436161</v>
      </c>
      <c r="AD110">
        <v>-0.64223259868979077</v>
      </c>
      <c r="AE110">
        <v>-0.86264870599422616</v>
      </c>
      <c r="AF110">
        <v>-0.81732214738546061</v>
      </c>
      <c r="AG110">
        <v>0.54689125411995254</v>
      </c>
      <c r="AH110">
        <v>0.62506785409915366</v>
      </c>
      <c r="AI110">
        <v>-0.24170755609164638</v>
      </c>
    </row>
    <row r="111" spans="1:35" x14ac:dyDescent="0.3">
      <c r="A111">
        <v>10</v>
      </c>
      <c r="B111">
        <v>110</v>
      </c>
      <c r="C111" s="26">
        <v>139.69999999999999</v>
      </c>
      <c r="D111" s="26">
        <v>176</v>
      </c>
      <c r="E111" s="26">
        <v>56</v>
      </c>
      <c r="F111">
        <v>-0.23311812223458248</v>
      </c>
      <c r="G111">
        <v>-0.35165138228811021</v>
      </c>
      <c r="H111">
        <v>0.11853326005352774</v>
      </c>
      <c r="I111" t="s">
        <v>177</v>
      </c>
      <c r="J111" t="s">
        <v>32</v>
      </c>
      <c r="K111" t="s">
        <v>98</v>
      </c>
      <c r="L111" t="s">
        <v>274</v>
      </c>
      <c r="M111" s="27">
        <v>26.2</v>
      </c>
      <c r="N111" s="28">
        <v>5</v>
      </c>
      <c r="O111">
        <v>27.893333333333334</v>
      </c>
      <c r="P111">
        <v>13.8</v>
      </c>
      <c r="Q111">
        <v>1.4</v>
      </c>
      <c r="R111">
        <v>3.6</v>
      </c>
      <c r="S111">
        <v>5.2</v>
      </c>
      <c r="T111">
        <v>1</v>
      </c>
      <c r="U111">
        <v>0.2</v>
      </c>
      <c r="V111">
        <v>0.45454545454545453</v>
      </c>
      <c r="W111">
        <v>11</v>
      </c>
      <c r="X111">
        <v>0.75</v>
      </c>
      <c r="Y111">
        <v>3.2</v>
      </c>
      <c r="Z111">
        <v>3.2</v>
      </c>
      <c r="AA111">
        <v>-0.30352624131559447</v>
      </c>
      <c r="AB111">
        <v>-0.13237835874669829</v>
      </c>
      <c r="AC111">
        <v>-0.84822235022130832</v>
      </c>
      <c r="AD111">
        <v>0.8851944826026914</v>
      </c>
      <c r="AE111">
        <v>9.0681727711352921E-3</v>
      </c>
      <c r="AF111">
        <v>-0.81732214738546061</v>
      </c>
      <c r="AG111">
        <v>-0.31382859617425118</v>
      </c>
      <c r="AH111">
        <v>-0.42464041334684255</v>
      </c>
      <c r="AI111">
        <v>-1.2192069887766632</v>
      </c>
    </row>
    <row r="112" spans="1:35" x14ac:dyDescent="0.3">
      <c r="A112">
        <v>10</v>
      </c>
      <c r="B112">
        <v>111</v>
      </c>
      <c r="C112" s="26">
        <v>25.7</v>
      </c>
      <c r="D112" s="26">
        <v>30</v>
      </c>
      <c r="E112" s="26">
        <v>100</v>
      </c>
      <c r="F112">
        <v>-0.23439575693751649</v>
      </c>
      <c r="G112">
        <v>5.8967972973106915E-4</v>
      </c>
      <c r="H112">
        <v>-0.23498543666724755</v>
      </c>
      <c r="I112" t="s">
        <v>114</v>
      </c>
      <c r="J112" t="s">
        <v>32</v>
      </c>
      <c r="K112" t="s">
        <v>58</v>
      </c>
      <c r="L112" t="s">
        <v>274</v>
      </c>
      <c r="M112" s="27">
        <v>23.3</v>
      </c>
      <c r="N112" s="28">
        <v>5</v>
      </c>
      <c r="O112">
        <v>30.346666666666664</v>
      </c>
      <c r="P112">
        <v>12.2</v>
      </c>
      <c r="Q112">
        <v>0</v>
      </c>
      <c r="R112">
        <v>5.8</v>
      </c>
      <c r="S112">
        <v>6.4</v>
      </c>
      <c r="T112">
        <v>1</v>
      </c>
      <c r="U112">
        <v>0.8</v>
      </c>
      <c r="V112">
        <v>0.71794871794871795</v>
      </c>
      <c r="W112">
        <v>7.8</v>
      </c>
      <c r="X112">
        <v>0.55555555555555558</v>
      </c>
      <c r="Y112">
        <v>1.8</v>
      </c>
      <c r="Z112">
        <v>2.8</v>
      </c>
      <c r="AA112">
        <v>-0.56205446225939082</v>
      </c>
      <c r="AB112">
        <v>-1.4747590814619411</v>
      </c>
      <c r="AC112">
        <v>-6.1347634772818106E-2</v>
      </c>
      <c r="AD112">
        <v>1.4242863936470969</v>
      </c>
      <c r="AE112">
        <v>9.0681727711352921E-3</v>
      </c>
      <c r="AF112">
        <v>0.11383682536762199</v>
      </c>
      <c r="AG112">
        <v>2.4742846318328509</v>
      </c>
      <c r="AH112">
        <v>-1.0898005118543195</v>
      </c>
      <c r="AI112">
        <v>-0.8282072157026561</v>
      </c>
    </row>
    <row r="113" spans="1:35" x14ac:dyDescent="0.3">
      <c r="A113">
        <v>10</v>
      </c>
      <c r="B113">
        <v>112</v>
      </c>
      <c r="C113" s="26">
        <v>100</v>
      </c>
      <c r="D113" s="26">
        <v>93</v>
      </c>
      <c r="E113" s="26">
        <v>78</v>
      </c>
      <c r="F113">
        <v>-0.23505608507325437</v>
      </c>
      <c r="G113">
        <v>-0.22287828111150057</v>
      </c>
      <c r="H113">
        <v>-1.2177803961753803E-2</v>
      </c>
      <c r="I113" t="s">
        <v>187</v>
      </c>
      <c r="J113" t="s">
        <v>32</v>
      </c>
      <c r="K113" t="s">
        <v>78</v>
      </c>
      <c r="L113" t="s">
        <v>275</v>
      </c>
      <c r="M113" s="27">
        <v>26.2</v>
      </c>
      <c r="N113" s="28">
        <v>5</v>
      </c>
      <c r="O113">
        <v>31.243333333333332</v>
      </c>
      <c r="P113">
        <v>16.399999999999999</v>
      </c>
      <c r="Q113">
        <v>1</v>
      </c>
      <c r="R113">
        <v>3.2</v>
      </c>
      <c r="S113">
        <v>1</v>
      </c>
      <c r="T113">
        <v>1</v>
      </c>
      <c r="U113">
        <v>0.8</v>
      </c>
      <c r="V113">
        <v>0.44</v>
      </c>
      <c r="W113">
        <v>15</v>
      </c>
      <c r="X113">
        <v>0.91666666666666663</v>
      </c>
      <c r="Y113">
        <v>2.4</v>
      </c>
      <c r="Z113">
        <v>1.6</v>
      </c>
      <c r="AA113">
        <v>0.11658211771807385</v>
      </c>
      <c r="AB113">
        <v>-0.51591570809391052</v>
      </c>
      <c r="AC113">
        <v>-0.99129048030285194</v>
      </c>
      <c r="AD113">
        <v>-1.0016272060527278</v>
      </c>
      <c r="AE113">
        <v>9.0681727711352921E-3</v>
      </c>
      <c r="AF113">
        <v>0.11383682536762199</v>
      </c>
      <c r="AG113">
        <v>-0.70530403801008834</v>
      </c>
      <c r="AH113">
        <v>0.62395368307987864</v>
      </c>
      <c r="AI113">
        <v>0.34479210351936379</v>
      </c>
    </row>
    <row r="114" spans="1:35" x14ac:dyDescent="0.3">
      <c r="A114">
        <v>10</v>
      </c>
      <c r="B114">
        <v>113</v>
      </c>
      <c r="C114" s="26">
        <v>0</v>
      </c>
      <c r="D114" s="26">
        <v>185</v>
      </c>
      <c r="E114" s="26">
        <v>32</v>
      </c>
      <c r="F114">
        <v>-0.2370921462825232</v>
      </c>
      <c r="G114">
        <v>1.5436438270556642E-2</v>
      </c>
      <c r="H114">
        <v>-0.25252858455307986</v>
      </c>
      <c r="I114" t="s">
        <v>180</v>
      </c>
      <c r="J114" t="s">
        <v>32</v>
      </c>
      <c r="K114" t="s">
        <v>124</v>
      </c>
      <c r="L114" t="s">
        <v>275</v>
      </c>
      <c r="M114" s="27">
        <v>31.5</v>
      </c>
      <c r="N114" s="28">
        <v>5</v>
      </c>
      <c r="O114">
        <v>24.99</v>
      </c>
      <c r="P114">
        <v>12</v>
      </c>
      <c r="Q114">
        <v>2.2000000000000002</v>
      </c>
      <c r="R114">
        <v>6.4</v>
      </c>
      <c r="S114">
        <v>2.6</v>
      </c>
      <c r="T114">
        <v>0.8</v>
      </c>
      <c r="U114">
        <v>0.2</v>
      </c>
      <c r="V114">
        <v>0.53333333333333333</v>
      </c>
      <c r="W114">
        <v>9</v>
      </c>
      <c r="X114">
        <v>0.5</v>
      </c>
      <c r="Y114">
        <v>0.4</v>
      </c>
      <c r="Z114">
        <v>0.8</v>
      </c>
      <c r="AA114">
        <v>-0.59437048987736518</v>
      </c>
      <c r="AB114">
        <v>0.63469633994772645</v>
      </c>
      <c r="AC114">
        <v>0.15325456034949761</v>
      </c>
      <c r="AD114">
        <v>-0.28283799132685378</v>
      </c>
      <c r="AE114">
        <v>-0.42679026661154529</v>
      </c>
      <c r="AF114">
        <v>-0.81732214738546061</v>
      </c>
      <c r="AG114">
        <v>0.67178131874529479</v>
      </c>
      <c r="AH114">
        <v>-0.32627502907366152</v>
      </c>
      <c r="AI114">
        <v>1.1267916496673773</v>
      </c>
    </row>
    <row r="115" spans="1:35" x14ac:dyDescent="0.3">
      <c r="A115">
        <v>10</v>
      </c>
      <c r="B115">
        <v>114</v>
      </c>
      <c r="C115" s="26">
        <v>88.8</v>
      </c>
      <c r="D115" s="26">
        <v>89</v>
      </c>
      <c r="E115" s="26">
        <v>84</v>
      </c>
      <c r="F115">
        <v>-0.23733521280446965</v>
      </c>
      <c r="G115">
        <v>-0.10126204939745824</v>
      </c>
      <c r="H115">
        <v>-0.13607316340701142</v>
      </c>
      <c r="I115" t="s">
        <v>390</v>
      </c>
      <c r="J115" t="s">
        <v>32</v>
      </c>
      <c r="K115" t="s">
        <v>42</v>
      </c>
      <c r="L115" t="s">
        <v>275</v>
      </c>
      <c r="M115" s="27">
        <v>24.3</v>
      </c>
      <c r="N115" s="28">
        <v>5</v>
      </c>
      <c r="O115">
        <v>26.326666666666664</v>
      </c>
      <c r="P115">
        <v>18</v>
      </c>
      <c r="Q115">
        <v>3</v>
      </c>
      <c r="R115">
        <v>4.8</v>
      </c>
      <c r="S115">
        <v>0.8</v>
      </c>
      <c r="T115">
        <v>0.2</v>
      </c>
      <c r="U115">
        <v>0.2</v>
      </c>
      <c r="V115">
        <v>0.5</v>
      </c>
      <c r="W115">
        <v>12.8</v>
      </c>
      <c r="X115">
        <v>0.91666666666666663</v>
      </c>
      <c r="Y115">
        <v>2.4</v>
      </c>
      <c r="Z115">
        <v>1.6</v>
      </c>
      <c r="AA115">
        <v>0.37511033866187016</v>
      </c>
      <c r="AB115">
        <v>1.4017710386421509</v>
      </c>
      <c r="AC115">
        <v>-0.41901795997667735</v>
      </c>
      <c r="AD115">
        <v>-1.091475857893462</v>
      </c>
      <c r="AE115">
        <v>-1.7343655847595874</v>
      </c>
      <c r="AF115">
        <v>-0.81732214738546061</v>
      </c>
      <c r="AG115">
        <v>0.40519594153479971</v>
      </c>
      <c r="AH115">
        <v>0.62395368307987864</v>
      </c>
      <c r="AI115">
        <v>0.34479210351936379</v>
      </c>
    </row>
    <row r="116" spans="1:35" x14ac:dyDescent="0.3">
      <c r="A116">
        <v>10</v>
      </c>
      <c r="B116">
        <v>115</v>
      </c>
      <c r="C116" s="26">
        <v>130.5</v>
      </c>
      <c r="D116" s="26">
        <v>137</v>
      </c>
      <c r="E116" s="26">
        <v>72</v>
      </c>
      <c r="F116">
        <v>-0.24226416039874474</v>
      </c>
      <c r="G116">
        <v>-0.3542614334991725</v>
      </c>
      <c r="H116">
        <v>0.11199727310042776</v>
      </c>
      <c r="I116" t="s">
        <v>146</v>
      </c>
      <c r="J116" t="s">
        <v>32</v>
      </c>
      <c r="K116" t="s">
        <v>56</v>
      </c>
      <c r="L116" t="s">
        <v>274</v>
      </c>
      <c r="M116" s="27">
        <v>31.1</v>
      </c>
      <c r="N116" s="28">
        <v>5</v>
      </c>
      <c r="O116">
        <v>23.44</v>
      </c>
      <c r="P116">
        <v>14.2</v>
      </c>
      <c r="Q116">
        <v>0.4</v>
      </c>
      <c r="R116">
        <v>1.4</v>
      </c>
      <c r="S116">
        <v>6.2</v>
      </c>
      <c r="T116">
        <v>1</v>
      </c>
      <c r="U116">
        <v>0.4</v>
      </c>
      <c r="V116">
        <v>0.45901639344262296</v>
      </c>
      <c r="W116">
        <v>12.2</v>
      </c>
      <c r="X116">
        <v>0.8666666666666667</v>
      </c>
      <c r="Y116">
        <v>3</v>
      </c>
      <c r="Z116">
        <v>3.2</v>
      </c>
      <c r="AA116">
        <v>-0.23889418607964566</v>
      </c>
      <c r="AB116">
        <v>-1.0912217321147288</v>
      </c>
      <c r="AC116">
        <v>-1.6350970656697985</v>
      </c>
      <c r="AD116">
        <v>1.3344377418063627</v>
      </c>
      <c r="AE116">
        <v>9.0681727711352921E-3</v>
      </c>
      <c r="AF116">
        <v>-0.50693582313443308</v>
      </c>
      <c r="AG116">
        <v>-0.27329678992467654</v>
      </c>
      <c r="AH116">
        <v>0.43279376962989513</v>
      </c>
      <c r="AI116">
        <v>-1.2192069887766632</v>
      </c>
    </row>
    <row r="117" spans="1:35" x14ac:dyDescent="0.3">
      <c r="A117">
        <v>10</v>
      </c>
      <c r="B117">
        <v>116</v>
      </c>
      <c r="C117" s="26">
        <v>117</v>
      </c>
      <c r="D117" s="26">
        <v>105</v>
      </c>
      <c r="E117" s="26">
        <v>61</v>
      </c>
      <c r="F117">
        <v>-0.24539135552738794</v>
      </c>
      <c r="G117">
        <v>-0.50933710869686899</v>
      </c>
      <c r="H117">
        <v>0.26394575316948105</v>
      </c>
      <c r="I117" t="s">
        <v>178</v>
      </c>
      <c r="J117" t="s">
        <v>179</v>
      </c>
      <c r="K117" t="s">
        <v>54</v>
      </c>
      <c r="L117" t="s">
        <v>275</v>
      </c>
      <c r="M117" s="27">
        <v>23.6</v>
      </c>
      <c r="N117" s="28">
        <v>5</v>
      </c>
      <c r="O117">
        <v>36.176666666666662</v>
      </c>
      <c r="P117">
        <v>13.8</v>
      </c>
      <c r="Q117">
        <v>0.6</v>
      </c>
      <c r="R117">
        <v>8</v>
      </c>
      <c r="S117">
        <v>4.8</v>
      </c>
      <c r="T117">
        <v>1</v>
      </c>
      <c r="U117">
        <v>0.6</v>
      </c>
      <c r="V117">
        <v>0.3888888888888889</v>
      </c>
      <c r="W117">
        <v>14.4</v>
      </c>
      <c r="X117">
        <v>0.58823529411764708</v>
      </c>
      <c r="Y117">
        <v>3.4</v>
      </c>
      <c r="Z117">
        <v>3.2</v>
      </c>
      <c r="AA117">
        <v>-0.30352624131559447</v>
      </c>
      <c r="AB117">
        <v>-0.89945305744112281</v>
      </c>
      <c r="AC117">
        <v>0.72552708067567218</v>
      </c>
      <c r="AD117">
        <v>0.70549717892122277</v>
      </c>
      <c r="AE117">
        <v>9.0681727711352921E-3</v>
      </c>
      <c r="AF117">
        <v>-0.19654949888340564</v>
      </c>
      <c r="AG117">
        <v>-1.6470875008034416</v>
      </c>
      <c r="AH117">
        <v>-1.7583031234196231</v>
      </c>
      <c r="AI117">
        <v>-1.2192069887766632</v>
      </c>
    </row>
    <row r="118" spans="1:35" x14ac:dyDescent="0.3">
      <c r="A118">
        <v>10</v>
      </c>
      <c r="B118">
        <v>117</v>
      </c>
      <c r="C118" s="26">
        <v>98.4</v>
      </c>
      <c r="D118" s="26">
        <v>103</v>
      </c>
      <c r="E118" s="26">
        <v>68</v>
      </c>
      <c r="F118">
        <v>-0.25323824717742388</v>
      </c>
      <c r="G118">
        <v>-0.20621140695042145</v>
      </c>
      <c r="H118">
        <v>-4.7026840227002431E-2</v>
      </c>
      <c r="I118" t="s">
        <v>181</v>
      </c>
      <c r="J118" t="s">
        <v>182</v>
      </c>
      <c r="K118" t="s">
        <v>64</v>
      </c>
      <c r="L118" t="s">
        <v>45</v>
      </c>
      <c r="M118" s="27">
        <v>30.2</v>
      </c>
      <c r="N118" s="28">
        <v>5</v>
      </c>
      <c r="O118">
        <v>22.369999999999997</v>
      </c>
      <c r="P118">
        <v>13.6</v>
      </c>
      <c r="Q118">
        <v>0.6</v>
      </c>
      <c r="R118">
        <v>6.4</v>
      </c>
      <c r="S118">
        <v>1</v>
      </c>
      <c r="T118">
        <v>0.8</v>
      </c>
      <c r="U118">
        <v>0.8</v>
      </c>
      <c r="V118">
        <v>0.47368421052631576</v>
      </c>
      <c r="W118">
        <v>11.4</v>
      </c>
      <c r="X118">
        <v>0.91666666666666663</v>
      </c>
      <c r="Y118">
        <v>2.4</v>
      </c>
      <c r="Z118">
        <v>2</v>
      </c>
      <c r="AA118">
        <v>-0.33584226893356917</v>
      </c>
      <c r="AB118">
        <v>-0.89945305744112281</v>
      </c>
      <c r="AC118">
        <v>0.15325456034949761</v>
      </c>
      <c r="AD118">
        <v>-1.0016272060527278</v>
      </c>
      <c r="AE118">
        <v>-0.42679026661154529</v>
      </c>
      <c r="AF118">
        <v>0.11383682536762199</v>
      </c>
      <c r="AG118">
        <v>-3.7027262757183377E-2</v>
      </c>
      <c r="AH118">
        <v>0.62395368307987864</v>
      </c>
      <c r="AI118">
        <v>-4.6207669554642838E-2</v>
      </c>
    </row>
    <row r="119" spans="1:35" x14ac:dyDescent="0.3">
      <c r="A119">
        <v>10</v>
      </c>
      <c r="B119">
        <v>118</v>
      </c>
      <c r="C119" s="26">
        <v>46.4</v>
      </c>
      <c r="D119" s="26">
        <v>38</v>
      </c>
      <c r="E119" s="26">
        <v>83</v>
      </c>
      <c r="F119">
        <v>-0.26172680296571688</v>
      </c>
      <c r="G119">
        <v>-3.6320377704812064E-2</v>
      </c>
      <c r="H119">
        <v>-0.22540642526090482</v>
      </c>
      <c r="I119" t="s">
        <v>223</v>
      </c>
      <c r="J119" t="s">
        <v>224</v>
      </c>
      <c r="K119" t="s">
        <v>92</v>
      </c>
      <c r="L119" t="s">
        <v>275</v>
      </c>
      <c r="M119" s="27">
        <v>26.5</v>
      </c>
      <c r="N119" s="28">
        <v>5</v>
      </c>
      <c r="O119">
        <v>24.943333333333332</v>
      </c>
      <c r="P119">
        <v>14.4</v>
      </c>
      <c r="Q119">
        <v>2.4</v>
      </c>
      <c r="R119">
        <v>3.8</v>
      </c>
      <c r="S119">
        <v>2.4</v>
      </c>
      <c r="T119">
        <v>1</v>
      </c>
      <c r="U119">
        <v>0.4</v>
      </c>
      <c r="V119">
        <v>0.52</v>
      </c>
      <c r="W119">
        <v>10</v>
      </c>
      <c r="X119">
        <v>0.66666666666666663</v>
      </c>
      <c r="Y119">
        <v>2.4</v>
      </c>
      <c r="Z119">
        <v>1</v>
      </c>
      <c r="AA119">
        <v>-0.20657815846167099</v>
      </c>
      <c r="AB119">
        <v>0.82646501462133237</v>
      </c>
      <c r="AC119">
        <v>-0.77668828518053656</v>
      </c>
      <c r="AD119">
        <v>-0.37268664316758809</v>
      </c>
      <c r="AE119">
        <v>9.0681727711352921E-3</v>
      </c>
      <c r="AF119">
        <v>-0.50693582313443308</v>
      </c>
      <c r="AG119">
        <v>0.57391245828633586</v>
      </c>
      <c r="AH119">
        <v>-0.80473189820825719</v>
      </c>
      <c r="AI119">
        <v>0.93129176313037398</v>
      </c>
    </row>
    <row r="120" spans="1:35" x14ac:dyDescent="0.3">
      <c r="A120">
        <v>10</v>
      </c>
      <c r="B120">
        <v>119</v>
      </c>
      <c r="C120" s="26">
        <v>137.69999999999999</v>
      </c>
      <c r="D120" s="26">
        <v>139</v>
      </c>
      <c r="E120" s="26">
        <v>49</v>
      </c>
      <c r="F120">
        <v>-0.26173834870018048</v>
      </c>
      <c r="G120">
        <v>9.7933846724365878E-2</v>
      </c>
      <c r="H120">
        <v>-0.35967219542454637</v>
      </c>
      <c r="I120" t="s">
        <v>229</v>
      </c>
      <c r="J120" t="s">
        <v>32</v>
      </c>
      <c r="K120" t="s">
        <v>60</v>
      </c>
      <c r="L120" t="s">
        <v>45</v>
      </c>
      <c r="M120" s="27">
        <v>26.2</v>
      </c>
      <c r="N120" s="28">
        <v>5</v>
      </c>
      <c r="O120">
        <v>24.436666666666667</v>
      </c>
      <c r="P120">
        <v>9.4</v>
      </c>
      <c r="Q120">
        <v>0</v>
      </c>
      <c r="R120">
        <v>6.8</v>
      </c>
      <c r="S120">
        <v>1.6</v>
      </c>
      <c r="T120">
        <v>1.2</v>
      </c>
      <c r="U120">
        <v>1.6</v>
      </c>
      <c r="V120">
        <v>0.67647058823529416</v>
      </c>
      <c r="W120">
        <v>6.8</v>
      </c>
      <c r="X120">
        <v>0.33333333333333331</v>
      </c>
      <c r="Y120">
        <v>0.6</v>
      </c>
      <c r="Z120">
        <v>1</v>
      </c>
      <c r="AA120">
        <v>-1.0144788489110337</v>
      </c>
      <c r="AB120">
        <v>-1.4747590814619411</v>
      </c>
      <c r="AC120">
        <v>0.29632269043104109</v>
      </c>
      <c r="AD120">
        <v>-0.73208125053052497</v>
      </c>
      <c r="AE120">
        <v>0.4449266121538159</v>
      </c>
      <c r="AF120">
        <v>1.3553821223717322</v>
      </c>
      <c r="AG120">
        <v>1.7822812982901821</v>
      </c>
      <c r="AH120">
        <v>-0.70748068495435279</v>
      </c>
      <c r="AI120">
        <v>0.93129176313037398</v>
      </c>
    </row>
    <row r="121" spans="1:35" x14ac:dyDescent="0.3">
      <c r="A121">
        <v>10</v>
      </c>
      <c r="B121">
        <v>120</v>
      </c>
      <c r="C121" s="26">
        <v>43.8</v>
      </c>
      <c r="D121" s="26">
        <v>37</v>
      </c>
      <c r="E121" s="26">
        <v>95</v>
      </c>
      <c r="F121">
        <v>-0.2688413755711494</v>
      </c>
      <c r="G121">
        <v>-0.3586415160030445</v>
      </c>
      <c r="H121">
        <v>8.9800140431895104E-2</v>
      </c>
      <c r="I121" t="s">
        <v>191</v>
      </c>
      <c r="J121" t="s">
        <v>32</v>
      </c>
      <c r="K121" t="s">
        <v>84</v>
      </c>
      <c r="L121" t="s">
        <v>274</v>
      </c>
      <c r="M121" s="27">
        <v>32.1</v>
      </c>
      <c r="N121" s="28">
        <v>5</v>
      </c>
      <c r="O121">
        <v>32.450000000000003</v>
      </c>
      <c r="P121">
        <v>18</v>
      </c>
      <c r="Q121">
        <v>2.6</v>
      </c>
      <c r="R121">
        <v>3.6</v>
      </c>
      <c r="S121">
        <v>4</v>
      </c>
      <c r="T121">
        <v>0.6</v>
      </c>
      <c r="U121">
        <v>0.2</v>
      </c>
      <c r="V121">
        <v>0.4</v>
      </c>
      <c r="W121">
        <v>15</v>
      </c>
      <c r="X121">
        <v>0.70833333333333337</v>
      </c>
      <c r="Y121">
        <v>4.8</v>
      </c>
      <c r="Z121">
        <v>1.8</v>
      </c>
      <c r="AA121">
        <v>0.37511033866187016</v>
      </c>
      <c r="AB121">
        <v>1.0182336892949386</v>
      </c>
      <c r="AC121">
        <v>-0.84822235022130832</v>
      </c>
      <c r="AD121">
        <v>0.34610257155828583</v>
      </c>
      <c r="AE121">
        <v>-0.86264870599422616</v>
      </c>
      <c r="AF121">
        <v>-0.81732214738546061</v>
      </c>
      <c r="AG121">
        <v>-1.495176232011715</v>
      </c>
      <c r="AH121">
        <v>-1.0931430249121452</v>
      </c>
      <c r="AI121">
        <v>0.14929221698236048</v>
      </c>
    </row>
    <row r="122" spans="1:35" x14ac:dyDescent="0.3">
      <c r="A122">
        <v>11</v>
      </c>
      <c r="B122">
        <v>121</v>
      </c>
      <c r="C122" s="26">
        <v>111.3</v>
      </c>
      <c r="D122" s="26">
        <v>102</v>
      </c>
      <c r="E122" s="26">
        <v>41</v>
      </c>
      <c r="F122">
        <v>-0.2711928633184536</v>
      </c>
      <c r="G122">
        <v>-0.12691648613151141</v>
      </c>
      <c r="H122">
        <v>-0.1442763771869422</v>
      </c>
      <c r="I122" t="s">
        <v>235</v>
      </c>
      <c r="J122" t="s">
        <v>32</v>
      </c>
      <c r="K122" t="s">
        <v>81</v>
      </c>
      <c r="L122" t="s">
        <v>274</v>
      </c>
      <c r="M122" s="27">
        <v>28.8</v>
      </c>
      <c r="N122" s="28">
        <v>5</v>
      </c>
      <c r="O122">
        <v>24.009999999999998</v>
      </c>
      <c r="P122">
        <v>13.2</v>
      </c>
      <c r="Q122">
        <v>1.8</v>
      </c>
      <c r="R122">
        <v>2.8</v>
      </c>
      <c r="S122">
        <v>1</v>
      </c>
      <c r="T122">
        <v>1</v>
      </c>
      <c r="U122">
        <v>0.2</v>
      </c>
      <c r="V122">
        <v>0.47826086956521741</v>
      </c>
      <c r="W122">
        <v>9.1999999999999993</v>
      </c>
      <c r="X122">
        <v>1</v>
      </c>
      <c r="Y122">
        <v>2.6</v>
      </c>
      <c r="Z122">
        <v>1.2</v>
      </c>
      <c r="AA122">
        <v>-0.40047432416951823</v>
      </c>
      <c r="AB122">
        <v>0.25115899060051411</v>
      </c>
      <c r="AC122">
        <v>-1.1343586103843957</v>
      </c>
      <c r="AD122">
        <v>-1.0016272060527278</v>
      </c>
      <c r="AE122">
        <v>9.0681727711352921E-3</v>
      </c>
      <c r="AF122">
        <v>-0.81732214738546061</v>
      </c>
      <c r="AG122">
        <v>2.0309791452202158E-2</v>
      </c>
      <c r="AH122">
        <v>1.1952050813912776</v>
      </c>
      <c r="AI122">
        <v>0.73579187659337064</v>
      </c>
    </row>
    <row r="123" spans="1:35" x14ac:dyDescent="0.3">
      <c r="A123">
        <v>11</v>
      </c>
      <c r="B123">
        <v>122</v>
      </c>
      <c r="C123" s="26">
        <v>63</v>
      </c>
      <c r="D123" s="26">
        <v>57</v>
      </c>
      <c r="E123" s="26">
        <v>84</v>
      </c>
      <c r="F123">
        <v>-0.27138789092802351</v>
      </c>
      <c r="G123">
        <v>6.2675299519300856E-2</v>
      </c>
      <c r="H123">
        <v>-0.33406319044732435</v>
      </c>
      <c r="I123" t="s">
        <v>269</v>
      </c>
      <c r="J123" t="s">
        <v>419</v>
      </c>
      <c r="K123" t="s">
        <v>76</v>
      </c>
      <c r="L123" t="s">
        <v>275</v>
      </c>
      <c r="M123" s="27">
        <v>28.3</v>
      </c>
      <c r="N123" s="28">
        <v>5</v>
      </c>
      <c r="O123">
        <v>24.07</v>
      </c>
      <c r="P123">
        <v>9.8000000000000007</v>
      </c>
      <c r="Q123">
        <v>0.2</v>
      </c>
      <c r="R123">
        <v>11.4</v>
      </c>
      <c r="S123">
        <v>2.4</v>
      </c>
      <c r="T123">
        <v>0.8</v>
      </c>
      <c r="U123">
        <v>0.6</v>
      </c>
      <c r="V123">
        <v>0.63888888888888884</v>
      </c>
      <c r="W123">
        <v>7.2</v>
      </c>
      <c r="X123">
        <v>0.5</v>
      </c>
      <c r="Y123">
        <v>0.8</v>
      </c>
      <c r="Z123">
        <v>1</v>
      </c>
      <c r="AA123">
        <v>-0.94984679367508473</v>
      </c>
      <c r="AB123">
        <v>-1.2829904067883351</v>
      </c>
      <c r="AC123">
        <v>1.9416061863687937</v>
      </c>
      <c r="AD123">
        <v>-0.37268664316758809</v>
      </c>
      <c r="AE123">
        <v>-0.42679026661154529</v>
      </c>
      <c r="AF123">
        <v>-0.19654949888340564</v>
      </c>
      <c r="AG123">
        <v>1.5325011690394981</v>
      </c>
      <c r="AH123">
        <v>-0.61245781373899899</v>
      </c>
      <c r="AI123">
        <v>0.93129176313037398</v>
      </c>
    </row>
    <row r="124" spans="1:35" x14ac:dyDescent="0.3">
      <c r="A124">
        <v>11</v>
      </c>
      <c r="B124">
        <v>123</v>
      </c>
      <c r="C124" s="26">
        <v>68.5</v>
      </c>
      <c r="D124" s="26">
        <v>66</v>
      </c>
      <c r="E124" s="26">
        <v>90</v>
      </c>
      <c r="F124">
        <v>-0.27157997419939045</v>
      </c>
      <c r="G124">
        <v>-6.9674606045299112E-2</v>
      </c>
      <c r="H124">
        <v>-0.20190536815409132</v>
      </c>
      <c r="I124" t="s">
        <v>185</v>
      </c>
      <c r="J124" t="s">
        <v>32</v>
      </c>
      <c r="K124" t="s">
        <v>160</v>
      </c>
      <c r="L124" t="s">
        <v>45</v>
      </c>
      <c r="M124" s="27">
        <v>27.5</v>
      </c>
      <c r="N124" s="28">
        <v>5</v>
      </c>
      <c r="O124">
        <v>25.16</v>
      </c>
      <c r="P124">
        <v>14.4</v>
      </c>
      <c r="Q124">
        <v>0.4</v>
      </c>
      <c r="R124">
        <v>9.1999999999999993</v>
      </c>
      <c r="S124">
        <v>1.6</v>
      </c>
      <c r="T124">
        <v>0</v>
      </c>
      <c r="U124">
        <v>1</v>
      </c>
      <c r="V124">
        <v>0.58490566037735847</v>
      </c>
      <c r="W124">
        <v>10.6</v>
      </c>
      <c r="X124">
        <v>1</v>
      </c>
      <c r="Y124">
        <v>1.6</v>
      </c>
      <c r="Z124">
        <v>2.2000000000000002</v>
      </c>
      <c r="AA124">
        <v>-0.20657815846167099</v>
      </c>
      <c r="AB124">
        <v>-1.0912217321147288</v>
      </c>
      <c r="AC124">
        <v>1.1547314709203029</v>
      </c>
      <c r="AD124">
        <v>-0.73208125053052497</v>
      </c>
      <c r="AE124">
        <v>-2.1702240241422683</v>
      </c>
      <c r="AF124">
        <v>0.42422314961864949</v>
      </c>
      <c r="AG124">
        <v>1.5156959210796874</v>
      </c>
      <c r="AH124">
        <v>0.72009072531450757</v>
      </c>
      <c r="AI124">
        <v>-0.24170755609164638</v>
      </c>
    </row>
    <row r="125" spans="1:35" x14ac:dyDescent="0.3">
      <c r="A125">
        <v>11</v>
      </c>
      <c r="B125">
        <v>124</v>
      </c>
      <c r="C125" s="26">
        <v>137.5</v>
      </c>
      <c r="D125" s="26">
        <v>135</v>
      </c>
      <c r="E125" s="26">
        <v>43</v>
      </c>
      <c r="F125">
        <v>-0.27979549848861313</v>
      </c>
      <c r="G125">
        <v>-0.21321224626109966</v>
      </c>
      <c r="H125">
        <v>-6.6583252227513462E-2</v>
      </c>
      <c r="I125" t="s">
        <v>202</v>
      </c>
      <c r="J125" t="s">
        <v>32</v>
      </c>
      <c r="K125" t="s">
        <v>66</v>
      </c>
      <c r="L125" t="s">
        <v>275</v>
      </c>
      <c r="M125" s="27">
        <v>27</v>
      </c>
      <c r="N125" s="28">
        <v>5</v>
      </c>
      <c r="O125">
        <v>27.85</v>
      </c>
      <c r="P125">
        <v>9.6</v>
      </c>
      <c r="Q125">
        <v>2.4</v>
      </c>
      <c r="R125">
        <v>5.8</v>
      </c>
      <c r="S125">
        <v>1.8</v>
      </c>
      <c r="T125">
        <v>0.6</v>
      </c>
      <c r="U125">
        <v>0.6</v>
      </c>
      <c r="V125">
        <v>0.375</v>
      </c>
      <c r="W125">
        <v>9.6</v>
      </c>
      <c r="X125">
        <v>0</v>
      </c>
      <c r="Y125">
        <v>0</v>
      </c>
      <c r="Z125">
        <v>0.6</v>
      </c>
      <c r="AA125">
        <v>-0.98216282129305943</v>
      </c>
      <c r="AB125">
        <v>0.82646501462133237</v>
      </c>
      <c r="AC125">
        <v>-6.1347634772818106E-2</v>
      </c>
      <c r="AD125">
        <v>-0.64223259868979077</v>
      </c>
      <c r="AE125">
        <v>-0.86264870599422616</v>
      </c>
      <c r="AF125">
        <v>-0.19654949888340564</v>
      </c>
      <c r="AG125">
        <v>-1.2826332631339858</v>
      </c>
      <c r="AH125">
        <v>-4.0092244408324193E-2</v>
      </c>
      <c r="AI125">
        <v>1.3222915362043808</v>
      </c>
    </row>
    <row r="126" spans="1:35" x14ac:dyDescent="0.3">
      <c r="A126">
        <v>11</v>
      </c>
      <c r="B126">
        <v>125</v>
      </c>
      <c r="C126" s="26">
        <v>124.6</v>
      </c>
      <c r="D126" s="26">
        <v>122</v>
      </c>
      <c r="E126" s="26">
        <v>68</v>
      </c>
      <c r="F126">
        <v>-0.28365342021716844</v>
      </c>
      <c r="G126">
        <v>-0.19434804731248947</v>
      </c>
      <c r="H126">
        <v>-8.9305372904678965E-2</v>
      </c>
      <c r="I126" t="s">
        <v>199</v>
      </c>
      <c r="J126" t="s">
        <v>32</v>
      </c>
      <c r="K126" t="s">
        <v>68</v>
      </c>
      <c r="L126" t="s">
        <v>274</v>
      </c>
      <c r="M126" s="27">
        <v>20.9</v>
      </c>
      <c r="N126" s="28">
        <v>5</v>
      </c>
      <c r="O126">
        <v>30.126666666666665</v>
      </c>
      <c r="P126">
        <v>19.399999999999999</v>
      </c>
      <c r="Q126">
        <v>1.4</v>
      </c>
      <c r="R126">
        <v>3.4</v>
      </c>
      <c r="S126">
        <v>2.4</v>
      </c>
      <c r="T126">
        <v>1</v>
      </c>
      <c r="U126">
        <v>0</v>
      </c>
      <c r="V126">
        <v>0.45348837209302323</v>
      </c>
      <c r="W126">
        <v>17.2</v>
      </c>
      <c r="X126">
        <v>0.8</v>
      </c>
      <c r="Y126">
        <v>3</v>
      </c>
      <c r="Z126">
        <v>1.2</v>
      </c>
      <c r="AA126">
        <v>0.60132253198769148</v>
      </c>
      <c r="AB126">
        <v>-0.13237835874669829</v>
      </c>
      <c r="AC126">
        <v>-0.91975641526208018</v>
      </c>
      <c r="AD126">
        <v>-0.37268664316758809</v>
      </c>
      <c r="AE126">
        <v>9.0681727711352921E-3</v>
      </c>
      <c r="AF126">
        <v>-1.1277084716364882</v>
      </c>
      <c r="AG126">
        <v>-0.49935036088559709</v>
      </c>
      <c r="AH126">
        <v>-4.3434757466150845E-2</v>
      </c>
      <c r="AI126">
        <v>0.73579187659337064</v>
      </c>
    </row>
    <row r="127" spans="1:35" x14ac:dyDescent="0.3">
      <c r="A127">
        <v>11</v>
      </c>
      <c r="B127">
        <v>126</v>
      </c>
      <c r="C127" s="26">
        <v>127.9</v>
      </c>
      <c r="D127" s="26">
        <v>125</v>
      </c>
      <c r="E127" s="26">
        <v>35</v>
      </c>
      <c r="F127">
        <v>-0.28656363142639169</v>
      </c>
      <c r="G127">
        <v>-0.16175526989596223</v>
      </c>
      <c r="H127">
        <v>-0.12480836153042946</v>
      </c>
      <c r="I127" t="s">
        <v>197</v>
      </c>
      <c r="J127" t="s">
        <v>32</v>
      </c>
      <c r="K127" t="s">
        <v>54</v>
      </c>
      <c r="L127" t="s">
        <v>275</v>
      </c>
      <c r="M127" s="27">
        <v>28.6</v>
      </c>
      <c r="N127" s="28">
        <v>5</v>
      </c>
      <c r="O127">
        <v>25.006666666666668</v>
      </c>
      <c r="P127">
        <v>8.8000000000000007</v>
      </c>
      <c r="Q127">
        <v>1.8</v>
      </c>
      <c r="R127">
        <v>3.8</v>
      </c>
      <c r="S127">
        <v>1.6</v>
      </c>
      <c r="T127">
        <v>1.6</v>
      </c>
      <c r="U127">
        <v>0.2</v>
      </c>
      <c r="V127">
        <v>0.45714285714285713</v>
      </c>
      <c r="W127">
        <v>7</v>
      </c>
      <c r="X127">
        <v>0.75</v>
      </c>
      <c r="Y127">
        <v>0.8</v>
      </c>
      <c r="Z127">
        <v>1.2</v>
      </c>
      <c r="AA127">
        <v>-1.1114269317649572</v>
      </c>
      <c r="AB127">
        <v>0.25115899060051411</v>
      </c>
      <c r="AC127">
        <v>-0.77668828518053656</v>
      </c>
      <c r="AD127">
        <v>-0.73208125053052497</v>
      </c>
      <c r="AE127">
        <v>1.3166434909191775</v>
      </c>
      <c r="AF127">
        <v>-0.81732214738546061</v>
      </c>
      <c r="AG127">
        <v>-0.1856438856722889</v>
      </c>
      <c r="AH127">
        <v>-0.13622928664295381</v>
      </c>
      <c r="AI127">
        <v>0.73579187659337064</v>
      </c>
    </row>
    <row r="128" spans="1:35" x14ac:dyDescent="0.3">
      <c r="A128">
        <v>11</v>
      </c>
      <c r="B128">
        <v>127</v>
      </c>
      <c r="C128" s="26">
        <v>140.6</v>
      </c>
      <c r="D128" s="26">
        <v>182</v>
      </c>
      <c r="E128" s="26">
        <v>15</v>
      </c>
      <c r="F128">
        <v>-0.28754114646321655</v>
      </c>
      <c r="G128">
        <v>-0.13512828343859662</v>
      </c>
      <c r="H128">
        <v>-0.15241286302461993</v>
      </c>
      <c r="I128" t="s">
        <v>239</v>
      </c>
      <c r="J128" t="s">
        <v>32</v>
      </c>
      <c r="K128" t="s">
        <v>64</v>
      </c>
      <c r="L128" t="s">
        <v>275</v>
      </c>
      <c r="M128" s="27">
        <v>26.5</v>
      </c>
      <c r="N128" s="28">
        <v>5</v>
      </c>
      <c r="O128">
        <v>30.373333333333335</v>
      </c>
      <c r="P128">
        <v>15</v>
      </c>
      <c r="Q128">
        <v>2</v>
      </c>
      <c r="R128">
        <v>5.2</v>
      </c>
      <c r="S128">
        <v>1</v>
      </c>
      <c r="T128">
        <v>0.2</v>
      </c>
      <c r="U128">
        <v>1</v>
      </c>
      <c r="V128">
        <v>0.48076923076923078</v>
      </c>
      <c r="W128">
        <v>10.4</v>
      </c>
      <c r="X128">
        <v>0.83333333333333337</v>
      </c>
      <c r="Y128">
        <v>3.6</v>
      </c>
      <c r="Z128">
        <v>1.2</v>
      </c>
      <c r="AA128">
        <v>-0.10963007560774751</v>
      </c>
      <c r="AB128">
        <v>0.4429276652741202</v>
      </c>
      <c r="AC128">
        <v>-0.2759498298951335</v>
      </c>
      <c r="AD128">
        <v>-1.0016272060527278</v>
      </c>
      <c r="AE128">
        <v>-1.7343655847595874</v>
      </c>
      <c r="AF128">
        <v>0.42422314961864949</v>
      </c>
      <c r="AG128">
        <v>6.0841597701774948E-2</v>
      </c>
      <c r="AH128">
        <v>0.24163385617991093</v>
      </c>
      <c r="AI128">
        <v>0.73579187659337064</v>
      </c>
    </row>
    <row r="129" spans="1:35" x14ac:dyDescent="0.3">
      <c r="A129">
        <v>11</v>
      </c>
      <c r="B129">
        <v>128</v>
      </c>
      <c r="C129" s="26">
        <v>145.4</v>
      </c>
      <c r="D129" s="26">
        <v>154</v>
      </c>
      <c r="E129" s="26">
        <v>24</v>
      </c>
      <c r="F129">
        <v>-0.2973887387566006</v>
      </c>
      <c r="G129">
        <v>-0.14270824376203473</v>
      </c>
      <c r="H129">
        <v>-0.15468049499456588</v>
      </c>
      <c r="I129" t="s">
        <v>220</v>
      </c>
      <c r="J129" t="s">
        <v>32</v>
      </c>
      <c r="K129" t="s">
        <v>98</v>
      </c>
      <c r="L129" t="s">
        <v>275</v>
      </c>
      <c r="M129" s="27">
        <v>25.6</v>
      </c>
      <c r="N129" s="28">
        <v>5</v>
      </c>
      <c r="O129">
        <v>19.056666666666665</v>
      </c>
      <c r="P129">
        <v>6.2</v>
      </c>
      <c r="Q129">
        <v>0</v>
      </c>
      <c r="R129">
        <v>3.6</v>
      </c>
      <c r="S129">
        <v>2.2000000000000002</v>
      </c>
      <c r="T129">
        <v>1.2</v>
      </c>
      <c r="U129">
        <v>1.6</v>
      </c>
      <c r="V129">
        <v>0.59090909090909094</v>
      </c>
      <c r="W129">
        <v>4.4000000000000004</v>
      </c>
      <c r="X129">
        <v>1</v>
      </c>
      <c r="Y129">
        <v>1</v>
      </c>
      <c r="Z129">
        <v>1.8</v>
      </c>
      <c r="AA129">
        <v>-1.5315352907986262</v>
      </c>
      <c r="AB129">
        <v>-1.4747590814619411</v>
      </c>
      <c r="AC129">
        <v>-0.84822235022130832</v>
      </c>
      <c r="AD129">
        <v>-0.46253529500832224</v>
      </c>
      <c r="AE129">
        <v>0.4449266121538159</v>
      </c>
      <c r="AF129">
        <v>1.3553821223717322</v>
      </c>
      <c r="AG129">
        <v>0.64805476045553112</v>
      </c>
      <c r="AH129">
        <v>0.43502211166844573</v>
      </c>
      <c r="AI129">
        <v>0.14929221698236048</v>
      </c>
    </row>
    <row r="130" spans="1:35" x14ac:dyDescent="0.3">
      <c r="A130">
        <v>11</v>
      </c>
      <c r="B130">
        <v>129</v>
      </c>
      <c r="C130" s="26">
        <v>144.4</v>
      </c>
      <c r="D130" s="26">
        <v>201</v>
      </c>
      <c r="E130" s="26">
        <v>9</v>
      </c>
      <c r="F130">
        <v>-0.30118658520547381</v>
      </c>
      <c r="G130">
        <v>-0.44157580915357608</v>
      </c>
      <c r="H130">
        <v>0.14038922394810227</v>
      </c>
      <c r="I130" t="s">
        <v>233</v>
      </c>
      <c r="J130" t="s">
        <v>32</v>
      </c>
      <c r="K130" t="s">
        <v>35</v>
      </c>
      <c r="L130" t="s">
        <v>275</v>
      </c>
      <c r="M130" s="27">
        <v>29.4</v>
      </c>
      <c r="N130" s="28">
        <v>5</v>
      </c>
      <c r="O130">
        <v>22.43</v>
      </c>
      <c r="P130">
        <v>5.6</v>
      </c>
      <c r="Q130">
        <v>0.8</v>
      </c>
      <c r="R130">
        <v>10.199999999999999</v>
      </c>
      <c r="S130">
        <v>0.6</v>
      </c>
      <c r="T130">
        <v>1.2</v>
      </c>
      <c r="U130">
        <v>0.4</v>
      </c>
      <c r="V130">
        <v>0.27027027027027029</v>
      </c>
      <c r="W130">
        <v>7.4</v>
      </c>
      <c r="X130">
        <v>0.8</v>
      </c>
      <c r="Y130">
        <v>1</v>
      </c>
      <c r="Z130">
        <v>1.8</v>
      </c>
      <c r="AA130">
        <v>-1.6284833736525497</v>
      </c>
      <c r="AB130">
        <v>-0.70768438276751655</v>
      </c>
      <c r="AC130">
        <v>1.5124017961241623</v>
      </c>
      <c r="AD130">
        <v>-1.1813245097341962</v>
      </c>
      <c r="AE130">
        <v>0.4449266121538159</v>
      </c>
      <c r="AF130">
        <v>-0.50693582313443308</v>
      </c>
      <c r="AG130">
        <v>-2.0151684029262285</v>
      </c>
      <c r="AH130">
        <v>-4.120641542759948E-2</v>
      </c>
      <c r="AI130">
        <v>0.14929221698236048</v>
      </c>
    </row>
    <row r="131" spans="1:35" x14ac:dyDescent="0.3">
      <c r="A131">
        <v>11</v>
      </c>
      <c r="B131">
        <v>130</v>
      </c>
      <c r="C131" s="26">
        <v>138.19999999999999</v>
      </c>
      <c r="D131" s="26">
        <v>147</v>
      </c>
      <c r="E131" s="26">
        <v>66</v>
      </c>
      <c r="F131">
        <v>-0.30467312590912388</v>
      </c>
      <c r="G131">
        <v>-9.6457483856747669E-2</v>
      </c>
      <c r="H131">
        <v>-0.20821564205237619</v>
      </c>
      <c r="I131" t="s">
        <v>147</v>
      </c>
      <c r="J131" t="s">
        <v>32</v>
      </c>
      <c r="K131" t="s">
        <v>33</v>
      </c>
      <c r="L131" t="s">
        <v>275</v>
      </c>
      <c r="M131" s="27">
        <v>34.5</v>
      </c>
      <c r="N131" s="28">
        <v>5</v>
      </c>
      <c r="O131">
        <v>36.366666666666667</v>
      </c>
      <c r="P131">
        <v>6.8</v>
      </c>
      <c r="Q131">
        <v>1.2</v>
      </c>
      <c r="R131">
        <v>6.6</v>
      </c>
      <c r="S131">
        <v>0.2</v>
      </c>
      <c r="T131">
        <v>1.4</v>
      </c>
      <c r="U131">
        <v>0.8</v>
      </c>
      <c r="V131">
        <v>0.44</v>
      </c>
      <c r="W131">
        <v>5</v>
      </c>
      <c r="X131">
        <v>0.75</v>
      </c>
      <c r="Y131">
        <v>1.6</v>
      </c>
      <c r="Z131">
        <v>0.4</v>
      </c>
      <c r="AA131">
        <v>-1.4345872079447024</v>
      </c>
      <c r="AB131">
        <v>-0.32414703342030438</v>
      </c>
      <c r="AC131">
        <v>0.2247886253902692</v>
      </c>
      <c r="AD131">
        <v>-1.3610218134156646</v>
      </c>
      <c r="AE131">
        <v>0.88078505153649644</v>
      </c>
      <c r="AF131">
        <v>0.11383682536762199</v>
      </c>
      <c r="AG131">
        <v>-0.25319689608824592</v>
      </c>
      <c r="AH131">
        <v>-0.23236632887758338</v>
      </c>
      <c r="AI131">
        <v>1.517791422741384</v>
      </c>
    </row>
    <row r="132" spans="1:35" x14ac:dyDescent="0.3">
      <c r="A132">
        <v>11</v>
      </c>
      <c r="B132">
        <v>131</v>
      </c>
      <c r="C132" s="26">
        <v>0</v>
      </c>
      <c r="D132" s="26">
        <v>232</v>
      </c>
      <c r="E132" s="26">
        <v>20</v>
      </c>
      <c r="F132">
        <v>-0.3105560737738623</v>
      </c>
      <c r="G132">
        <v>-1.4575263664806222E-2</v>
      </c>
      <c r="H132">
        <v>-0.29598081010905608</v>
      </c>
      <c r="I132" t="s">
        <v>193</v>
      </c>
      <c r="J132" t="s">
        <v>32</v>
      </c>
      <c r="K132" t="s">
        <v>66</v>
      </c>
      <c r="L132" t="s">
        <v>45</v>
      </c>
      <c r="M132" s="27">
        <v>22.6</v>
      </c>
      <c r="N132" s="28">
        <v>5</v>
      </c>
      <c r="O132">
        <v>18.336666666666666</v>
      </c>
      <c r="P132">
        <v>14</v>
      </c>
      <c r="Q132">
        <v>1.6</v>
      </c>
      <c r="R132">
        <v>7</v>
      </c>
      <c r="S132">
        <v>1.2</v>
      </c>
      <c r="T132">
        <v>0.4</v>
      </c>
      <c r="U132">
        <v>0.8</v>
      </c>
      <c r="V132">
        <v>0.63414634146341464</v>
      </c>
      <c r="W132">
        <v>8.1999999999999993</v>
      </c>
      <c r="X132">
        <v>0.76923076923076927</v>
      </c>
      <c r="Y132">
        <v>2.6</v>
      </c>
      <c r="Z132">
        <v>1.6</v>
      </c>
      <c r="AA132">
        <v>-0.27121021369762005</v>
      </c>
      <c r="AB132">
        <v>5.9390315926908008E-2</v>
      </c>
      <c r="AC132">
        <v>0.36785675547181301</v>
      </c>
      <c r="AD132">
        <v>-0.9117785542119935</v>
      </c>
      <c r="AE132">
        <v>-1.2985071453769068</v>
      </c>
      <c r="AF132">
        <v>0.11383682536762199</v>
      </c>
      <c r="AG132">
        <v>1.6979230399144163</v>
      </c>
      <c r="AH132">
        <v>-0.23348049989685879</v>
      </c>
      <c r="AI132">
        <v>0.34479210351936379</v>
      </c>
    </row>
    <row r="133" spans="1:35" x14ac:dyDescent="0.3">
      <c r="A133">
        <v>11</v>
      </c>
      <c r="B133">
        <v>132</v>
      </c>
      <c r="C133" s="26">
        <v>88</v>
      </c>
      <c r="D133" s="26">
        <v>84</v>
      </c>
      <c r="E133" s="26">
        <v>84</v>
      </c>
      <c r="F133">
        <v>-0.32016536523754463</v>
      </c>
      <c r="G133">
        <v>-0.28896868373665291</v>
      </c>
      <c r="H133">
        <v>-3.1196681500891721E-2</v>
      </c>
      <c r="I133" t="s">
        <v>148</v>
      </c>
      <c r="J133" t="s">
        <v>149</v>
      </c>
      <c r="K133" t="s">
        <v>118</v>
      </c>
      <c r="L133" t="s">
        <v>274</v>
      </c>
      <c r="M133" s="27">
        <v>23.2</v>
      </c>
      <c r="N133" s="28">
        <v>5</v>
      </c>
      <c r="O133">
        <v>22.396666666666665</v>
      </c>
      <c r="P133">
        <v>9.1999999999999993</v>
      </c>
      <c r="Q133">
        <v>0</v>
      </c>
      <c r="R133">
        <v>6</v>
      </c>
      <c r="S133">
        <v>5</v>
      </c>
      <c r="T133">
        <v>0.8</v>
      </c>
      <c r="U133">
        <v>0.2</v>
      </c>
      <c r="V133">
        <v>0.48571428571428571</v>
      </c>
      <c r="W133">
        <v>7</v>
      </c>
      <c r="X133">
        <v>0.92307692307692313</v>
      </c>
      <c r="Y133">
        <v>2.6</v>
      </c>
      <c r="Z133">
        <v>2.4</v>
      </c>
      <c r="AA133">
        <v>-1.0467948765290085</v>
      </c>
      <c r="AB133">
        <v>-1.4747590814619411</v>
      </c>
      <c r="AC133">
        <v>1.0186430267953798E-2</v>
      </c>
      <c r="AD133">
        <v>0.79534583076195708</v>
      </c>
      <c r="AE133">
        <v>-0.42679026661154529</v>
      </c>
      <c r="AF133">
        <v>-0.81732214738546061</v>
      </c>
      <c r="AG133">
        <v>7.7646845661586403E-2</v>
      </c>
      <c r="AH133">
        <v>0.71897655429523188</v>
      </c>
      <c r="AI133">
        <v>-0.43720744262864947</v>
      </c>
    </row>
    <row r="134" spans="1:35" x14ac:dyDescent="0.3">
      <c r="A134">
        <v>12</v>
      </c>
      <c r="B134">
        <v>133</v>
      </c>
      <c r="C134" s="26">
        <v>120.8</v>
      </c>
      <c r="D134" s="26">
        <v>109</v>
      </c>
      <c r="E134" s="26">
        <v>59</v>
      </c>
      <c r="F134">
        <v>-0.3310972275127998</v>
      </c>
      <c r="G134">
        <v>-0.30437712001377293</v>
      </c>
      <c r="H134">
        <v>-2.6720107499026868E-2</v>
      </c>
      <c r="I134" t="s">
        <v>200</v>
      </c>
      <c r="J134" t="s">
        <v>201</v>
      </c>
      <c r="K134" t="s">
        <v>35</v>
      </c>
      <c r="L134" t="s">
        <v>274</v>
      </c>
      <c r="M134" s="27">
        <v>31.3</v>
      </c>
      <c r="N134" s="28">
        <v>5</v>
      </c>
      <c r="O134">
        <v>29.909999999999997</v>
      </c>
      <c r="P134">
        <v>7.6</v>
      </c>
      <c r="Q134">
        <v>0.6</v>
      </c>
      <c r="R134">
        <v>7.4</v>
      </c>
      <c r="S134">
        <v>2.6</v>
      </c>
      <c r="T134">
        <v>1.2</v>
      </c>
      <c r="U134">
        <v>0.8</v>
      </c>
      <c r="V134">
        <v>0.3783783783783784</v>
      </c>
      <c r="W134">
        <v>7.4</v>
      </c>
      <c r="X134">
        <v>0.63636363636363635</v>
      </c>
      <c r="Y134">
        <v>2.2000000000000002</v>
      </c>
      <c r="Z134">
        <v>1.4</v>
      </c>
      <c r="AA134">
        <v>-1.3053230974728045</v>
      </c>
      <c r="AB134">
        <v>-0.89945305744112281</v>
      </c>
      <c r="AC134">
        <v>0.5109248855533568</v>
      </c>
      <c r="AD134">
        <v>-0.28283799132685378</v>
      </c>
      <c r="AE134">
        <v>0.4449266121538159</v>
      </c>
      <c r="AF134">
        <v>0.11383682536762199</v>
      </c>
      <c r="AG134">
        <v>-0.96200547759072541</v>
      </c>
      <c r="AH134">
        <v>-0.89975476942361232</v>
      </c>
      <c r="AI134">
        <v>0.5402919900563673</v>
      </c>
    </row>
    <row r="135" spans="1:35" x14ac:dyDescent="0.3">
      <c r="A135">
        <v>12</v>
      </c>
      <c r="B135">
        <v>134</v>
      </c>
      <c r="C135" s="26">
        <v>0</v>
      </c>
      <c r="D135" s="26">
        <v>206</v>
      </c>
      <c r="E135" s="26">
        <v>7</v>
      </c>
      <c r="F135">
        <v>-0.33668024171632321</v>
      </c>
      <c r="G135">
        <v>-0.37660165562134884</v>
      </c>
      <c r="H135">
        <v>3.9921413905025627E-2</v>
      </c>
      <c r="I135" t="s">
        <v>247</v>
      </c>
      <c r="J135" t="s">
        <v>248</v>
      </c>
      <c r="K135" t="s">
        <v>44</v>
      </c>
      <c r="L135" t="s">
        <v>274</v>
      </c>
      <c r="M135" s="27">
        <v>21.2</v>
      </c>
      <c r="N135" s="28">
        <v>5</v>
      </c>
      <c r="O135">
        <v>29.57</v>
      </c>
      <c r="P135">
        <v>10.199999999999999</v>
      </c>
      <c r="Q135">
        <v>0.6</v>
      </c>
      <c r="R135">
        <v>7</v>
      </c>
      <c r="S135">
        <v>1.8</v>
      </c>
      <c r="T135">
        <v>1.2</v>
      </c>
      <c r="U135">
        <v>0.4</v>
      </c>
      <c r="V135">
        <v>0.34090909090909088</v>
      </c>
      <c r="W135">
        <v>8.8000000000000007</v>
      </c>
      <c r="X135">
        <v>0.78260869565217395</v>
      </c>
      <c r="Y135">
        <v>4.5999999999999996</v>
      </c>
      <c r="Z135">
        <v>1.4</v>
      </c>
      <c r="AA135">
        <v>-0.8852147384391359</v>
      </c>
      <c r="AB135">
        <v>-0.89945305744112281</v>
      </c>
      <c r="AC135">
        <v>0.36785675547181301</v>
      </c>
      <c r="AD135">
        <v>-0.64223259868979077</v>
      </c>
      <c r="AE135">
        <v>0.4449266121538159</v>
      </c>
      <c r="AF135">
        <v>-0.50693582313443308</v>
      </c>
      <c r="AG135">
        <v>-1.5729451986342446</v>
      </c>
      <c r="AH135">
        <v>-0.23570884193540872</v>
      </c>
      <c r="AI135">
        <v>0.5402919900563673</v>
      </c>
    </row>
    <row r="136" spans="1:35" x14ac:dyDescent="0.3">
      <c r="A136">
        <v>12</v>
      </c>
      <c r="B136">
        <v>135</v>
      </c>
      <c r="C136" s="26">
        <v>104.7</v>
      </c>
      <c r="D136" s="26">
        <v>99</v>
      </c>
      <c r="E136" s="26">
        <v>60</v>
      </c>
      <c r="F136">
        <v>-0.33793463208200836</v>
      </c>
      <c r="G136">
        <v>-0.24155254252354863</v>
      </c>
      <c r="H136">
        <v>-9.6382089558459727E-2</v>
      </c>
      <c r="I136" t="s">
        <v>195</v>
      </c>
      <c r="J136" t="s">
        <v>32</v>
      </c>
      <c r="K136" t="s">
        <v>90</v>
      </c>
      <c r="L136" t="s">
        <v>274</v>
      </c>
      <c r="M136" s="27">
        <v>25.2</v>
      </c>
      <c r="N136" s="28">
        <v>5</v>
      </c>
      <c r="O136">
        <v>33.260000000000005</v>
      </c>
      <c r="P136">
        <v>9.1999999999999993</v>
      </c>
      <c r="Q136">
        <v>1.2</v>
      </c>
      <c r="R136">
        <v>4</v>
      </c>
      <c r="S136">
        <v>2</v>
      </c>
      <c r="T136">
        <v>1.4</v>
      </c>
      <c r="U136">
        <v>0.6</v>
      </c>
      <c r="V136">
        <v>0.39215686274509803</v>
      </c>
      <c r="W136">
        <v>10.199999999999999</v>
      </c>
      <c r="X136">
        <v>0</v>
      </c>
      <c r="Y136">
        <v>0.2</v>
      </c>
      <c r="Z136">
        <v>0.6</v>
      </c>
      <c r="AA136">
        <v>-1.0467948765290085</v>
      </c>
      <c r="AB136">
        <v>-0.32414703342030438</v>
      </c>
      <c r="AC136">
        <v>-0.70515422013976459</v>
      </c>
      <c r="AD136">
        <v>-0.55238394684905656</v>
      </c>
      <c r="AE136">
        <v>0.88078505153649644</v>
      </c>
      <c r="AF136">
        <v>-0.19654949888340564</v>
      </c>
      <c r="AG136">
        <v>-1.1307219943422602</v>
      </c>
      <c r="AH136">
        <v>-0.42129790028901548</v>
      </c>
      <c r="AI136">
        <v>1.3222915362043808</v>
      </c>
    </row>
    <row r="137" spans="1:35" x14ac:dyDescent="0.3">
      <c r="A137">
        <v>12</v>
      </c>
      <c r="B137">
        <v>136</v>
      </c>
      <c r="C137" s="26">
        <v>0</v>
      </c>
      <c r="D137" s="26">
        <v>196</v>
      </c>
      <c r="E137" s="26">
        <v>40</v>
      </c>
      <c r="F137">
        <v>-0.33968255183118384</v>
      </c>
      <c r="G137">
        <v>-0.25647548982963564</v>
      </c>
      <c r="H137">
        <v>-8.3207062001548204E-2</v>
      </c>
      <c r="I137" t="s">
        <v>189</v>
      </c>
      <c r="J137" t="s">
        <v>32</v>
      </c>
      <c r="K137" t="s">
        <v>60</v>
      </c>
      <c r="L137" t="s">
        <v>274</v>
      </c>
      <c r="M137" s="27">
        <v>28.3</v>
      </c>
      <c r="N137" s="28">
        <v>5</v>
      </c>
      <c r="O137">
        <v>27.45333333333333</v>
      </c>
      <c r="P137">
        <v>13.8</v>
      </c>
      <c r="Q137">
        <v>1</v>
      </c>
      <c r="R137">
        <v>3.2</v>
      </c>
      <c r="S137">
        <v>3</v>
      </c>
      <c r="T137">
        <v>0.6</v>
      </c>
      <c r="U137">
        <v>0.4</v>
      </c>
      <c r="V137">
        <v>0.35849056603773582</v>
      </c>
      <c r="W137">
        <v>10.6</v>
      </c>
      <c r="X137">
        <v>0.8666666666666667</v>
      </c>
      <c r="Y137">
        <v>6</v>
      </c>
      <c r="Z137">
        <v>0.2</v>
      </c>
      <c r="AA137">
        <v>-0.30352624131559447</v>
      </c>
      <c r="AB137">
        <v>-0.51591570809391052</v>
      </c>
      <c r="AC137">
        <v>-0.99129048030285194</v>
      </c>
      <c r="AD137">
        <v>-0.10314068764538535</v>
      </c>
      <c r="AE137">
        <v>-0.86264870599422616</v>
      </c>
      <c r="AF137">
        <v>-0.50693582313443308</v>
      </c>
      <c r="AG137">
        <v>-1.6437928549268215</v>
      </c>
      <c r="AH137">
        <v>0.90567978366811441</v>
      </c>
      <c r="AI137">
        <v>1.7132913092783875</v>
      </c>
    </row>
    <row r="138" spans="1:35" x14ac:dyDescent="0.3">
      <c r="A138">
        <v>12</v>
      </c>
      <c r="B138">
        <v>137</v>
      </c>
      <c r="C138" s="26">
        <v>127.1</v>
      </c>
      <c r="D138" s="26">
        <v>113</v>
      </c>
      <c r="E138" s="26">
        <v>39</v>
      </c>
      <c r="F138">
        <v>-0.34043787733338265</v>
      </c>
      <c r="G138">
        <v>-0.2320636742526416</v>
      </c>
      <c r="H138">
        <v>-0.10837420308074106</v>
      </c>
      <c r="I138" t="s">
        <v>243</v>
      </c>
      <c r="J138" t="s">
        <v>415</v>
      </c>
      <c r="K138" t="s">
        <v>52</v>
      </c>
      <c r="L138" t="s">
        <v>274</v>
      </c>
      <c r="M138" s="27">
        <v>21.2</v>
      </c>
      <c r="N138" s="28">
        <v>5</v>
      </c>
      <c r="O138">
        <v>25.033333333333339</v>
      </c>
      <c r="P138">
        <v>12.4</v>
      </c>
      <c r="Q138">
        <v>2.4</v>
      </c>
      <c r="R138">
        <v>4</v>
      </c>
      <c r="S138">
        <v>2.4</v>
      </c>
      <c r="T138">
        <v>0.6</v>
      </c>
      <c r="U138">
        <v>0.4</v>
      </c>
      <c r="V138">
        <v>0.48888888888888887</v>
      </c>
      <c r="W138">
        <v>9</v>
      </c>
      <c r="X138">
        <v>0.75</v>
      </c>
      <c r="Y138">
        <v>1.6</v>
      </c>
      <c r="Z138">
        <v>1.8</v>
      </c>
      <c r="AA138">
        <v>-0.52973843464141612</v>
      </c>
      <c r="AB138">
        <v>0.82646501462133237</v>
      </c>
      <c r="AC138">
        <v>-0.70515422013976459</v>
      </c>
      <c r="AD138">
        <v>-0.37268664316758809</v>
      </c>
      <c r="AE138">
        <v>-0.86264870599422616</v>
      </c>
      <c r="AF138">
        <v>-0.50693582313443308</v>
      </c>
      <c r="AG138">
        <v>0.14519985607754393</v>
      </c>
      <c r="AH138">
        <v>-0.23236632887758338</v>
      </c>
      <c r="AI138">
        <v>0.14929221698236048</v>
      </c>
    </row>
    <row r="139" spans="1:35" x14ac:dyDescent="0.3">
      <c r="A139">
        <v>12</v>
      </c>
      <c r="B139">
        <v>138</v>
      </c>
      <c r="C139" s="26">
        <v>0</v>
      </c>
      <c r="D139" s="26">
        <v>237</v>
      </c>
      <c r="E139" s="26">
        <v>37</v>
      </c>
      <c r="F139">
        <v>-0.35430591355106361</v>
      </c>
      <c r="G139">
        <v>-0.32882553010912269</v>
      </c>
      <c r="H139">
        <v>-2.5480383441940924E-2</v>
      </c>
      <c r="I139" t="s">
        <v>159</v>
      </c>
      <c r="J139" t="s">
        <v>32</v>
      </c>
      <c r="K139" t="s">
        <v>160</v>
      </c>
      <c r="L139" t="s">
        <v>274</v>
      </c>
      <c r="M139" s="27">
        <v>23.8</v>
      </c>
      <c r="N139" s="28">
        <v>5</v>
      </c>
      <c r="O139">
        <v>26.54</v>
      </c>
      <c r="P139">
        <v>13</v>
      </c>
      <c r="Q139">
        <v>1.6</v>
      </c>
      <c r="R139">
        <v>2.4</v>
      </c>
      <c r="S139">
        <v>2.8</v>
      </c>
      <c r="T139">
        <v>1</v>
      </c>
      <c r="U139">
        <v>0.4</v>
      </c>
      <c r="V139">
        <v>0.39655172413793105</v>
      </c>
      <c r="W139">
        <v>11.6</v>
      </c>
      <c r="X139">
        <v>0.7857142857142857</v>
      </c>
      <c r="Y139">
        <v>2.8</v>
      </c>
      <c r="Z139">
        <v>1.2</v>
      </c>
      <c r="AA139">
        <v>-0.43279035178749264</v>
      </c>
      <c r="AB139">
        <v>5.9390315926908008E-2</v>
      </c>
      <c r="AC139">
        <v>-1.2774267404659394</v>
      </c>
      <c r="AD139">
        <v>-0.19298933948611968</v>
      </c>
      <c r="AE139">
        <v>9.0681727711352921E-3</v>
      </c>
      <c r="AF139">
        <v>-0.50693582313443308</v>
      </c>
      <c r="AG139">
        <v>-1.2150802527180296</v>
      </c>
      <c r="AH139">
        <v>-0.13845762868150371</v>
      </c>
      <c r="AI139">
        <v>0.73579187659337064</v>
      </c>
    </row>
    <row r="140" spans="1:35" x14ac:dyDescent="0.3">
      <c r="A140">
        <v>12</v>
      </c>
      <c r="B140">
        <v>139</v>
      </c>
      <c r="C140" s="26">
        <v>125.4</v>
      </c>
      <c r="D140" s="26">
        <v>132</v>
      </c>
      <c r="E140" s="26">
        <v>53</v>
      </c>
      <c r="F140">
        <v>-0.36745560535732086</v>
      </c>
      <c r="G140">
        <v>-0.243051457495009</v>
      </c>
      <c r="H140">
        <v>-0.12440414786231185</v>
      </c>
      <c r="I140" t="s">
        <v>211</v>
      </c>
      <c r="J140" t="s">
        <v>32</v>
      </c>
      <c r="K140" t="s">
        <v>42</v>
      </c>
      <c r="L140" t="s">
        <v>274</v>
      </c>
      <c r="M140" s="27">
        <v>32.4</v>
      </c>
      <c r="N140" s="28">
        <v>5</v>
      </c>
      <c r="O140">
        <v>24.246666666666666</v>
      </c>
      <c r="P140">
        <v>7.4</v>
      </c>
      <c r="Q140">
        <v>1.8</v>
      </c>
      <c r="R140">
        <v>3.2</v>
      </c>
      <c r="S140">
        <v>1.4</v>
      </c>
      <c r="T140">
        <v>1.2</v>
      </c>
      <c r="U140">
        <v>0.8</v>
      </c>
      <c r="V140">
        <v>0.43333333333333335</v>
      </c>
      <c r="W140">
        <v>6</v>
      </c>
      <c r="X140">
        <v>0.66666666666666663</v>
      </c>
      <c r="Y140">
        <v>0.6</v>
      </c>
      <c r="Z140">
        <v>1.2</v>
      </c>
      <c r="AA140">
        <v>-1.3376391250907789</v>
      </c>
      <c r="AB140">
        <v>0.25115899060051411</v>
      </c>
      <c r="AC140">
        <v>-0.99129048030285194</v>
      </c>
      <c r="AD140">
        <v>-0.82192990237125929</v>
      </c>
      <c r="AE140">
        <v>0.4449266121538159</v>
      </c>
      <c r="AF140">
        <v>0.11383682536762199</v>
      </c>
      <c r="AG140">
        <v>-0.35106575654720557</v>
      </c>
      <c r="AH140">
        <v>-0.23125215785830744</v>
      </c>
      <c r="AI140">
        <v>0.73579187659337064</v>
      </c>
    </row>
    <row r="141" spans="1:35" x14ac:dyDescent="0.3">
      <c r="A141">
        <v>12</v>
      </c>
      <c r="B141">
        <v>140</v>
      </c>
      <c r="C141" s="26">
        <v>0</v>
      </c>
      <c r="D141" s="26">
        <v>389</v>
      </c>
      <c r="E141" s="26">
        <v>3</v>
      </c>
      <c r="F141">
        <v>-0.36992526920112939</v>
      </c>
      <c r="G141">
        <v>-6.1912836840179356E-2</v>
      </c>
      <c r="H141">
        <v>-0.30801243236095005</v>
      </c>
      <c r="I141" t="s">
        <v>486</v>
      </c>
      <c r="J141" t="s">
        <v>32</v>
      </c>
      <c r="K141" t="s">
        <v>52</v>
      </c>
      <c r="L141" t="s">
        <v>45</v>
      </c>
      <c r="M141" s="27">
        <v>24.4</v>
      </c>
      <c r="N141" s="28">
        <v>5</v>
      </c>
      <c r="O141">
        <v>22.383333333333333</v>
      </c>
      <c r="P141">
        <v>9</v>
      </c>
      <c r="Q141">
        <v>0.2</v>
      </c>
      <c r="R141">
        <v>5</v>
      </c>
      <c r="S141">
        <v>1.4</v>
      </c>
      <c r="T141">
        <v>1</v>
      </c>
      <c r="U141">
        <v>1.6</v>
      </c>
      <c r="V141">
        <v>0.66666666666666663</v>
      </c>
      <c r="W141">
        <v>6</v>
      </c>
      <c r="X141">
        <v>0.66666666666666663</v>
      </c>
      <c r="Y141">
        <v>1.2</v>
      </c>
      <c r="Z141">
        <v>1.4</v>
      </c>
      <c r="AA141">
        <v>-1.0791109041469829</v>
      </c>
      <c r="AB141">
        <v>-1.2829904067883351</v>
      </c>
      <c r="AC141">
        <v>-0.34748389493590542</v>
      </c>
      <c r="AD141">
        <v>-0.82192990237125929</v>
      </c>
      <c r="AE141">
        <v>9.0681727711352921E-3</v>
      </c>
      <c r="AF141">
        <v>1.3553821223717322</v>
      </c>
      <c r="AG141">
        <v>1.4919693627899242</v>
      </c>
      <c r="AH141">
        <v>-0.42241207130829067</v>
      </c>
      <c r="AI141">
        <v>0.5402919900563673</v>
      </c>
    </row>
    <row r="142" spans="1:35" x14ac:dyDescent="0.3">
      <c r="A142">
        <v>12</v>
      </c>
      <c r="B142">
        <v>141</v>
      </c>
      <c r="C142" s="26">
        <v>142.19999999999999</v>
      </c>
      <c r="D142" s="26">
        <v>208</v>
      </c>
      <c r="E142" s="26">
        <v>23</v>
      </c>
      <c r="F142">
        <v>-0.37579589863018281</v>
      </c>
      <c r="G142">
        <v>-0.20674679843351124</v>
      </c>
      <c r="H142">
        <v>-0.16904910019667158</v>
      </c>
      <c r="I142" t="s">
        <v>249</v>
      </c>
      <c r="J142" t="s">
        <v>32</v>
      </c>
      <c r="K142" t="s">
        <v>81</v>
      </c>
      <c r="L142" t="s">
        <v>274</v>
      </c>
      <c r="M142" s="27">
        <v>21.5</v>
      </c>
      <c r="N142" s="28">
        <v>5</v>
      </c>
      <c r="O142">
        <v>23.883333333333336</v>
      </c>
      <c r="P142">
        <v>11</v>
      </c>
      <c r="Q142">
        <v>0.4</v>
      </c>
      <c r="R142">
        <v>2.6</v>
      </c>
      <c r="S142">
        <v>2.8</v>
      </c>
      <c r="T142">
        <v>1.4</v>
      </c>
      <c r="U142">
        <v>0.4</v>
      </c>
      <c r="V142">
        <v>0.5</v>
      </c>
      <c r="W142">
        <v>7.6</v>
      </c>
      <c r="X142">
        <v>0.83333333333333337</v>
      </c>
      <c r="Y142">
        <v>3.6</v>
      </c>
      <c r="Z142">
        <v>1.4</v>
      </c>
      <c r="AA142">
        <v>-0.75595062796723778</v>
      </c>
      <c r="AB142">
        <v>-1.0912217321147288</v>
      </c>
      <c r="AC142">
        <v>-1.2058926754251675</v>
      </c>
      <c r="AD142">
        <v>-0.19298933948611968</v>
      </c>
      <c r="AE142">
        <v>0.88078505153649644</v>
      </c>
      <c r="AF142">
        <v>-0.50693582313443308</v>
      </c>
      <c r="AG142">
        <v>0.2295581144533114</v>
      </c>
      <c r="AH142">
        <v>0.24163385617991093</v>
      </c>
      <c r="AI142">
        <v>0.5402919900563673</v>
      </c>
    </row>
    <row r="143" spans="1:35" x14ac:dyDescent="0.3">
      <c r="A143">
        <v>12</v>
      </c>
      <c r="B143">
        <v>142</v>
      </c>
      <c r="C143" s="26">
        <v>0</v>
      </c>
      <c r="D143" s="26">
        <v>313</v>
      </c>
      <c r="E143" s="26">
        <v>4</v>
      </c>
      <c r="F143">
        <v>-0.37806322315267288</v>
      </c>
      <c r="G143">
        <v>-0.14733851135784454</v>
      </c>
      <c r="H143">
        <v>-0.23072471179482834</v>
      </c>
      <c r="I143" t="s">
        <v>238</v>
      </c>
      <c r="J143" t="s">
        <v>32</v>
      </c>
      <c r="K143" t="s">
        <v>44</v>
      </c>
      <c r="L143" t="s">
        <v>275</v>
      </c>
      <c r="M143" s="27">
        <v>25.7</v>
      </c>
      <c r="N143" s="28">
        <v>5</v>
      </c>
      <c r="O143">
        <v>30.6</v>
      </c>
      <c r="P143">
        <v>13</v>
      </c>
      <c r="Q143">
        <v>1.6</v>
      </c>
      <c r="R143">
        <v>3.8</v>
      </c>
      <c r="S143">
        <v>1.2</v>
      </c>
      <c r="T143">
        <v>1</v>
      </c>
      <c r="U143">
        <v>0.8</v>
      </c>
      <c r="V143">
        <v>0.5490196078431373</v>
      </c>
      <c r="W143">
        <v>10.199999999999999</v>
      </c>
      <c r="X143">
        <v>0.33333333333333331</v>
      </c>
      <c r="Y143">
        <v>0.6</v>
      </c>
      <c r="Z143">
        <v>1.6</v>
      </c>
      <c r="AA143">
        <v>-0.43279035178749264</v>
      </c>
      <c r="AB143">
        <v>5.9390315926908008E-2</v>
      </c>
      <c r="AC143">
        <v>-0.77668828518053656</v>
      </c>
      <c r="AD143">
        <v>-0.9117785542119935</v>
      </c>
      <c r="AE143">
        <v>9.0681727711352921E-3</v>
      </c>
      <c r="AF143">
        <v>0.11383682536762199</v>
      </c>
      <c r="AG143">
        <v>0.97560385632874547</v>
      </c>
      <c r="AH143">
        <v>-0.70748068495435279</v>
      </c>
      <c r="AI143">
        <v>0.34479210351936379</v>
      </c>
    </row>
    <row r="144" spans="1:35" x14ac:dyDescent="0.3">
      <c r="A144">
        <v>12</v>
      </c>
      <c r="B144">
        <v>143</v>
      </c>
      <c r="C144" s="26">
        <v>140.6</v>
      </c>
      <c r="D144" s="26">
        <v>156</v>
      </c>
      <c r="E144" s="26">
        <v>31</v>
      </c>
      <c r="F144">
        <v>-0.38010978446309934</v>
      </c>
      <c r="G144">
        <v>-0.31748663837097707</v>
      </c>
      <c r="H144">
        <v>-6.2623146092122273E-2</v>
      </c>
      <c r="I144" t="s">
        <v>234</v>
      </c>
      <c r="J144" t="s">
        <v>32</v>
      </c>
      <c r="K144" t="s">
        <v>111</v>
      </c>
      <c r="L144" t="s">
        <v>275</v>
      </c>
      <c r="M144" s="27">
        <v>24.8</v>
      </c>
      <c r="N144" s="28">
        <v>5</v>
      </c>
      <c r="O144">
        <v>22.243333333333332</v>
      </c>
      <c r="P144">
        <v>9.8000000000000007</v>
      </c>
      <c r="Q144">
        <v>1.2</v>
      </c>
      <c r="R144">
        <v>6.6</v>
      </c>
      <c r="S144">
        <v>1.2</v>
      </c>
      <c r="T144">
        <v>1.2</v>
      </c>
      <c r="U144">
        <v>0.2</v>
      </c>
      <c r="V144">
        <v>0.36538461538461536</v>
      </c>
      <c r="W144">
        <v>10.4</v>
      </c>
      <c r="X144">
        <v>0.7142857142857143</v>
      </c>
      <c r="Y144">
        <v>1.4</v>
      </c>
      <c r="Z144">
        <v>0.6</v>
      </c>
      <c r="AA144">
        <v>-0.94984679367508473</v>
      </c>
      <c r="AB144">
        <v>-0.32414703342030438</v>
      </c>
      <c r="AC144">
        <v>0.2247886253902692</v>
      </c>
      <c r="AD144">
        <v>-0.9117785542119935</v>
      </c>
      <c r="AE144">
        <v>0.4449266121538159</v>
      </c>
      <c r="AF144">
        <v>-0.81732214738546061</v>
      </c>
      <c r="AG144">
        <v>-1.5189027903014791</v>
      </c>
      <c r="AH144">
        <v>-0.32738920009293682</v>
      </c>
      <c r="AI144">
        <v>1.3222915362043808</v>
      </c>
    </row>
    <row r="145" spans="1:35" x14ac:dyDescent="0.3">
      <c r="A145">
        <v>12</v>
      </c>
      <c r="B145">
        <v>144</v>
      </c>
      <c r="C145" s="26">
        <v>128.19999999999999</v>
      </c>
      <c r="D145" s="26">
        <v>259</v>
      </c>
      <c r="E145" s="26">
        <v>72</v>
      </c>
      <c r="F145">
        <v>-0.38203424219006005</v>
      </c>
      <c r="G145">
        <v>-5.6005927170825122E-2</v>
      </c>
      <c r="H145">
        <v>-0.3260283150192349</v>
      </c>
      <c r="I145" t="s">
        <v>183</v>
      </c>
      <c r="J145" t="s">
        <v>32</v>
      </c>
      <c r="K145" t="s">
        <v>72</v>
      </c>
      <c r="L145" t="s">
        <v>45</v>
      </c>
      <c r="M145" s="27">
        <v>32.9</v>
      </c>
      <c r="N145" s="28">
        <v>5</v>
      </c>
      <c r="O145">
        <v>24.493333333333332</v>
      </c>
      <c r="P145">
        <v>15</v>
      </c>
      <c r="Q145">
        <v>2</v>
      </c>
      <c r="R145">
        <v>5.4</v>
      </c>
      <c r="S145">
        <v>2.6</v>
      </c>
      <c r="T145">
        <v>0.2</v>
      </c>
      <c r="U145">
        <v>0.8</v>
      </c>
      <c r="V145">
        <v>0.56862745098039214</v>
      </c>
      <c r="W145">
        <v>10.199999999999999</v>
      </c>
      <c r="X145">
        <v>0.63636363636363635</v>
      </c>
      <c r="Y145">
        <v>2.2000000000000002</v>
      </c>
      <c r="Z145">
        <v>1</v>
      </c>
      <c r="AA145">
        <v>-0.10963007560774751</v>
      </c>
      <c r="AB145">
        <v>0.4429276652741202</v>
      </c>
      <c r="AC145">
        <v>-0.20441576485436161</v>
      </c>
      <c r="AD145">
        <v>-0.28283799132685378</v>
      </c>
      <c r="AE145">
        <v>-1.7343655847595874</v>
      </c>
      <c r="AF145">
        <v>0.11383682536762199</v>
      </c>
      <c r="AG145">
        <v>1.2388945876626203</v>
      </c>
      <c r="AH145">
        <v>-0.89975476942361232</v>
      </c>
      <c r="AI145">
        <v>0.93129176313037398</v>
      </c>
    </row>
    <row r="146" spans="1:35" x14ac:dyDescent="0.3">
      <c r="A146">
        <v>13</v>
      </c>
      <c r="B146">
        <v>145</v>
      </c>
      <c r="C146" s="26">
        <v>0</v>
      </c>
      <c r="D146" s="26">
        <v>463</v>
      </c>
      <c r="E146" s="26">
        <v>2</v>
      </c>
      <c r="F146">
        <v>-0.38221478843033035</v>
      </c>
      <c r="G146">
        <v>-0.28381177385343759</v>
      </c>
      <c r="H146">
        <v>-9.8403014576892767E-2</v>
      </c>
      <c r="I146" t="s">
        <v>254</v>
      </c>
      <c r="J146" t="s">
        <v>32</v>
      </c>
      <c r="K146" t="s">
        <v>54</v>
      </c>
      <c r="L146" t="s">
        <v>275</v>
      </c>
      <c r="M146" s="27">
        <v>25.6</v>
      </c>
      <c r="N146" s="28">
        <v>5</v>
      </c>
      <c r="O146">
        <v>27.673333333333336</v>
      </c>
      <c r="P146">
        <v>9.1999999999999993</v>
      </c>
      <c r="Q146">
        <v>2.2000000000000002</v>
      </c>
      <c r="R146">
        <v>2.8</v>
      </c>
      <c r="S146">
        <v>1</v>
      </c>
      <c r="T146">
        <v>1.2</v>
      </c>
      <c r="U146">
        <v>0.2</v>
      </c>
      <c r="V146">
        <v>0.4</v>
      </c>
      <c r="W146">
        <v>8</v>
      </c>
      <c r="X146">
        <v>1</v>
      </c>
      <c r="Y146">
        <v>0.6</v>
      </c>
      <c r="Z146">
        <v>1</v>
      </c>
      <c r="AA146">
        <v>-1.0467948765290085</v>
      </c>
      <c r="AB146">
        <v>0.63469633994772645</v>
      </c>
      <c r="AC146">
        <v>-1.1343586103843957</v>
      </c>
      <c r="AD146">
        <v>-1.0016272060527278</v>
      </c>
      <c r="AE146">
        <v>0.4449266121538159</v>
      </c>
      <c r="AF146">
        <v>-0.81732214738546061</v>
      </c>
      <c r="AG146">
        <v>-0.81009420879899985</v>
      </c>
      <c r="AH146">
        <v>0.24497636923773775</v>
      </c>
      <c r="AI146">
        <v>0.93129176313037398</v>
      </c>
    </row>
    <row r="147" spans="1:35" x14ac:dyDescent="0.3">
      <c r="A147">
        <v>13</v>
      </c>
      <c r="B147">
        <v>146</v>
      </c>
      <c r="C147" s="26">
        <v>0</v>
      </c>
      <c r="D147" s="26">
        <v>219</v>
      </c>
      <c r="E147" s="26">
        <v>2</v>
      </c>
      <c r="F147">
        <v>-0.3847862401727144</v>
      </c>
      <c r="G147">
        <v>-0.1789622894031955</v>
      </c>
      <c r="H147">
        <v>-0.2058239507695189</v>
      </c>
      <c r="I147" t="s">
        <v>262</v>
      </c>
      <c r="J147" t="s">
        <v>32</v>
      </c>
      <c r="K147" t="s">
        <v>84</v>
      </c>
      <c r="L147" t="s">
        <v>275</v>
      </c>
      <c r="M147" s="27">
        <v>26.5</v>
      </c>
      <c r="N147" s="28">
        <v>5</v>
      </c>
      <c r="O147">
        <v>29.956666666666667</v>
      </c>
      <c r="P147">
        <v>6.2</v>
      </c>
      <c r="Q147">
        <v>1.4</v>
      </c>
      <c r="R147">
        <v>5.6</v>
      </c>
      <c r="S147">
        <v>2.4</v>
      </c>
      <c r="T147">
        <v>0.8</v>
      </c>
      <c r="U147">
        <v>0.2</v>
      </c>
      <c r="V147">
        <v>0.47058823529411764</v>
      </c>
      <c r="W147">
        <v>3.4</v>
      </c>
      <c r="X147">
        <v>1</v>
      </c>
      <c r="Y147">
        <v>1.6</v>
      </c>
      <c r="Z147">
        <v>0.8</v>
      </c>
      <c r="AA147">
        <v>-1.5315352907986262</v>
      </c>
      <c r="AB147">
        <v>-0.13237835874669829</v>
      </c>
      <c r="AC147">
        <v>-0.13288169981359002</v>
      </c>
      <c r="AD147">
        <v>-0.37268664316758809</v>
      </c>
      <c r="AE147">
        <v>-0.42679026661154529</v>
      </c>
      <c r="AF147">
        <v>-0.81732214738546061</v>
      </c>
      <c r="AG147">
        <v>-4.3948573087135977E-2</v>
      </c>
      <c r="AH147">
        <v>0.72009072531450757</v>
      </c>
      <c r="AI147">
        <v>1.1267916496673773</v>
      </c>
    </row>
    <row r="148" spans="1:35" x14ac:dyDescent="0.3">
      <c r="A148">
        <v>13</v>
      </c>
      <c r="B148">
        <v>147</v>
      </c>
      <c r="C148" s="26">
        <v>123.1</v>
      </c>
      <c r="D148" s="26">
        <v>145</v>
      </c>
      <c r="E148" s="26">
        <v>36</v>
      </c>
      <c r="F148">
        <v>-0.38879699147793872</v>
      </c>
      <c r="G148">
        <v>-0.10252979306133157</v>
      </c>
      <c r="H148">
        <v>-0.28626719841660714</v>
      </c>
      <c r="I148" t="s">
        <v>389</v>
      </c>
      <c r="J148" t="s">
        <v>32</v>
      </c>
      <c r="K148" t="s">
        <v>42</v>
      </c>
      <c r="L148" t="s">
        <v>45</v>
      </c>
      <c r="M148" s="27">
        <v>31.8</v>
      </c>
      <c r="N148" s="28">
        <v>5</v>
      </c>
      <c r="O148">
        <v>15.996666666666666</v>
      </c>
      <c r="P148">
        <v>8.6</v>
      </c>
      <c r="Q148">
        <v>0</v>
      </c>
      <c r="R148">
        <v>7.6</v>
      </c>
      <c r="S148">
        <v>1.2</v>
      </c>
      <c r="T148">
        <v>1</v>
      </c>
      <c r="U148">
        <v>1.2</v>
      </c>
      <c r="V148">
        <v>0.5714285714285714</v>
      </c>
      <c r="W148">
        <v>7</v>
      </c>
      <c r="X148">
        <v>0.6</v>
      </c>
      <c r="Y148">
        <v>1</v>
      </c>
      <c r="Z148">
        <v>1</v>
      </c>
      <c r="AA148">
        <v>-1.143742959382932</v>
      </c>
      <c r="AB148">
        <v>-1.4747590814619411</v>
      </c>
      <c r="AC148">
        <v>0.58245895059412844</v>
      </c>
      <c r="AD148">
        <v>-0.9117785542119935</v>
      </c>
      <c r="AE148">
        <v>9.0681727711352921E-3</v>
      </c>
      <c r="AF148">
        <v>0.7346094738696769</v>
      </c>
      <c r="AG148">
        <v>0.86751903966321331</v>
      </c>
      <c r="AH148">
        <v>-0.51743494252364486</v>
      </c>
      <c r="AI148">
        <v>0.93129176313037398</v>
      </c>
    </row>
    <row r="149" spans="1:35" x14ac:dyDescent="0.3">
      <c r="A149">
        <v>13</v>
      </c>
      <c r="B149">
        <v>148</v>
      </c>
      <c r="C149" s="26">
        <v>131.5</v>
      </c>
      <c r="D149" s="26">
        <v>128</v>
      </c>
      <c r="E149" s="26">
        <v>52</v>
      </c>
      <c r="F149">
        <v>-0.39261407155051181</v>
      </c>
      <c r="G149">
        <v>-9.3149563322084489E-2</v>
      </c>
      <c r="H149">
        <v>-0.2994645082284273</v>
      </c>
      <c r="I149" t="s">
        <v>226</v>
      </c>
      <c r="J149" t="s">
        <v>32</v>
      </c>
      <c r="K149" t="s">
        <v>118</v>
      </c>
      <c r="L149" t="s">
        <v>275</v>
      </c>
      <c r="M149" s="27">
        <v>33.299999999999997</v>
      </c>
      <c r="N149" s="28">
        <v>5</v>
      </c>
      <c r="O149">
        <v>21.533333333333335</v>
      </c>
      <c r="P149">
        <v>12.8</v>
      </c>
      <c r="Q149">
        <v>1</v>
      </c>
      <c r="R149">
        <v>6.2</v>
      </c>
      <c r="S149">
        <v>1.6</v>
      </c>
      <c r="T149">
        <v>0.2</v>
      </c>
      <c r="U149">
        <v>0.6</v>
      </c>
      <c r="V149">
        <v>0.54761904761904767</v>
      </c>
      <c r="W149">
        <v>8.4</v>
      </c>
      <c r="X149">
        <v>0.9285714285714286</v>
      </c>
      <c r="Y149">
        <v>2.8</v>
      </c>
      <c r="Z149">
        <v>0.8</v>
      </c>
      <c r="AA149">
        <v>-0.46510637940546701</v>
      </c>
      <c r="AB149">
        <v>-0.51591570809391052</v>
      </c>
      <c r="AC149">
        <v>8.1720495308725702E-2</v>
      </c>
      <c r="AD149">
        <v>-0.73208125053052497</v>
      </c>
      <c r="AE149">
        <v>-1.7343655847595874</v>
      </c>
      <c r="AF149">
        <v>-0.19654949888340564</v>
      </c>
      <c r="AG149">
        <v>0.78316078128744504</v>
      </c>
      <c r="AH149">
        <v>0.81399942551058713</v>
      </c>
      <c r="AI149">
        <v>1.1267916496673773</v>
      </c>
    </row>
    <row r="150" spans="1:35" x14ac:dyDescent="0.3">
      <c r="A150">
        <v>13</v>
      </c>
      <c r="B150">
        <v>149</v>
      </c>
      <c r="C150" s="26">
        <v>133</v>
      </c>
      <c r="D150" s="26">
        <v>281</v>
      </c>
      <c r="E150" s="26">
        <v>56</v>
      </c>
      <c r="F150">
        <v>-0.40092695478790369</v>
      </c>
      <c r="G150">
        <v>-7.6052105827178265E-2</v>
      </c>
      <c r="H150">
        <v>-0.32487484896072544</v>
      </c>
      <c r="I150" t="s">
        <v>225</v>
      </c>
      <c r="J150" t="s">
        <v>32</v>
      </c>
      <c r="K150" t="s">
        <v>124</v>
      </c>
      <c r="L150" t="s">
        <v>275</v>
      </c>
      <c r="M150" s="27">
        <v>26.1</v>
      </c>
      <c r="N150" s="28">
        <v>5</v>
      </c>
      <c r="O150">
        <v>29.45333333333333</v>
      </c>
      <c r="P150">
        <v>9.4</v>
      </c>
      <c r="Q150">
        <v>0</v>
      </c>
      <c r="R150">
        <v>9.1999999999999993</v>
      </c>
      <c r="S150">
        <v>0.4</v>
      </c>
      <c r="T150">
        <v>0.4</v>
      </c>
      <c r="U150">
        <v>1.4</v>
      </c>
      <c r="V150">
        <v>0.54285714285714282</v>
      </c>
      <c r="W150">
        <v>7</v>
      </c>
      <c r="X150">
        <v>0.81818181818181823</v>
      </c>
      <c r="Y150">
        <v>2.2000000000000002</v>
      </c>
      <c r="Z150">
        <v>0.4</v>
      </c>
      <c r="AA150">
        <v>-1.0144788489110337</v>
      </c>
      <c r="AB150">
        <v>-1.4747590814619411</v>
      </c>
      <c r="AC150">
        <v>1.1547314709203029</v>
      </c>
      <c r="AD150">
        <v>-1.2711731615749304</v>
      </c>
      <c r="AE150">
        <v>-1.2985071453769068</v>
      </c>
      <c r="AF150">
        <v>1.0449957981207043</v>
      </c>
      <c r="AG150">
        <v>0.60422830832933749</v>
      </c>
      <c r="AH150">
        <v>5.2702284768478685E-2</v>
      </c>
      <c r="AI150">
        <v>1.517791422741384</v>
      </c>
    </row>
    <row r="151" spans="1:35" x14ac:dyDescent="0.3">
      <c r="A151">
        <v>13</v>
      </c>
      <c r="B151">
        <v>150</v>
      </c>
      <c r="C151" s="26">
        <v>0</v>
      </c>
      <c r="D151" s="26">
        <v>253</v>
      </c>
      <c r="E151" s="26">
        <v>23</v>
      </c>
      <c r="F151">
        <v>-0.40332632829883092</v>
      </c>
      <c r="G151">
        <v>-0.14764130018261223</v>
      </c>
      <c r="H151">
        <v>-0.25568502811621868</v>
      </c>
      <c r="I151" t="s">
        <v>210</v>
      </c>
      <c r="J151" t="s">
        <v>32</v>
      </c>
      <c r="K151" t="s">
        <v>60</v>
      </c>
      <c r="L151" t="s">
        <v>274</v>
      </c>
      <c r="M151" s="27">
        <v>25.9</v>
      </c>
      <c r="N151" s="28">
        <v>5</v>
      </c>
      <c r="O151">
        <v>30.77</v>
      </c>
      <c r="P151">
        <v>11.6</v>
      </c>
      <c r="Q151">
        <v>1</v>
      </c>
      <c r="R151">
        <v>3.6</v>
      </c>
      <c r="S151">
        <v>2</v>
      </c>
      <c r="T151">
        <v>1.2</v>
      </c>
      <c r="U151">
        <v>0</v>
      </c>
      <c r="V151">
        <v>0.48979591836734693</v>
      </c>
      <c r="W151">
        <v>9.8000000000000007</v>
      </c>
      <c r="X151">
        <v>1</v>
      </c>
      <c r="Y151">
        <v>1</v>
      </c>
      <c r="Z151">
        <v>0.6</v>
      </c>
      <c r="AA151">
        <v>-0.65900254511331424</v>
      </c>
      <c r="AB151">
        <v>-0.51591570809391052</v>
      </c>
      <c r="AC151">
        <v>-0.84822235022130832</v>
      </c>
      <c r="AD151">
        <v>-0.55238394684905656</v>
      </c>
      <c r="AE151">
        <v>0.4449266121538159</v>
      </c>
      <c r="AF151">
        <v>-1.1277084716364882</v>
      </c>
      <c r="AG151">
        <v>0.17222106024392542</v>
      </c>
      <c r="AH151">
        <v>0.43502211166844573</v>
      </c>
      <c r="AI151">
        <v>1.3222915362043808</v>
      </c>
    </row>
    <row r="152" spans="1:35" x14ac:dyDescent="0.3">
      <c r="A152">
        <v>13</v>
      </c>
      <c r="B152">
        <v>151</v>
      </c>
      <c r="C152" s="26">
        <v>0</v>
      </c>
      <c r="D152" s="26">
        <v>424</v>
      </c>
      <c r="E152" s="26">
        <v>2</v>
      </c>
      <c r="F152">
        <v>-0.40505552170043047</v>
      </c>
      <c r="G152">
        <v>-0.11183331482748213</v>
      </c>
      <c r="H152">
        <v>-0.29322220687294831</v>
      </c>
      <c r="I152" t="s">
        <v>286</v>
      </c>
      <c r="J152" t="s">
        <v>287</v>
      </c>
      <c r="K152" t="s">
        <v>98</v>
      </c>
      <c r="L152" t="s">
        <v>274</v>
      </c>
      <c r="M152" s="27">
        <v>21.3</v>
      </c>
      <c r="N152" s="28">
        <v>5</v>
      </c>
      <c r="O152">
        <v>24.153333333333332</v>
      </c>
      <c r="P152">
        <v>7.4</v>
      </c>
      <c r="Q152">
        <v>0.2</v>
      </c>
      <c r="R152">
        <v>2.8</v>
      </c>
      <c r="S152">
        <v>1.2</v>
      </c>
      <c r="T152">
        <v>2</v>
      </c>
      <c r="U152">
        <v>0.4</v>
      </c>
      <c r="V152">
        <v>0.56666666666666665</v>
      </c>
      <c r="W152">
        <v>6</v>
      </c>
      <c r="X152">
        <v>1</v>
      </c>
      <c r="Y152">
        <v>0.4</v>
      </c>
      <c r="Z152">
        <v>0.8</v>
      </c>
      <c r="AA152">
        <v>-1.3376391250907789</v>
      </c>
      <c r="AB152">
        <v>-1.2829904067883351</v>
      </c>
      <c r="AC152">
        <v>-1.1343586103843957</v>
      </c>
      <c r="AD152">
        <v>-0.9117785542119935</v>
      </c>
      <c r="AE152">
        <v>2.1883603696845388</v>
      </c>
      <c r="AF152">
        <v>-0.50693582313443308</v>
      </c>
      <c r="AG152">
        <v>0.70209716878829709</v>
      </c>
      <c r="AH152">
        <v>0.14995349802238375</v>
      </c>
      <c r="AI152">
        <v>1.1267916496673773</v>
      </c>
    </row>
    <row r="153" spans="1:35" x14ac:dyDescent="0.3">
      <c r="A153">
        <v>13</v>
      </c>
      <c r="B153">
        <v>152</v>
      </c>
      <c r="C153" s="26">
        <v>138.19999999999999</v>
      </c>
      <c r="D153" s="26">
        <v>149</v>
      </c>
      <c r="E153" s="26">
        <v>74</v>
      </c>
      <c r="F153">
        <v>-0.40737627681253663</v>
      </c>
      <c r="G153">
        <v>-0.10279045479489317</v>
      </c>
      <c r="H153">
        <v>-0.30458582201764345</v>
      </c>
      <c r="I153" t="s">
        <v>151</v>
      </c>
      <c r="J153" t="s">
        <v>32</v>
      </c>
      <c r="K153" t="s">
        <v>64</v>
      </c>
      <c r="L153" t="s">
        <v>275</v>
      </c>
      <c r="M153" s="27">
        <v>22.3</v>
      </c>
      <c r="N153" s="28">
        <v>5</v>
      </c>
      <c r="O153">
        <v>25.396666666666665</v>
      </c>
      <c r="P153">
        <v>10.8</v>
      </c>
      <c r="Q153">
        <v>2.2000000000000002</v>
      </c>
      <c r="R153">
        <v>4.2</v>
      </c>
      <c r="S153">
        <v>2</v>
      </c>
      <c r="T153">
        <v>0.4</v>
      </c>
      <c r="U153">
        <v>0.8</v>
      </c>
      <c r="V153">
        <v>0.54285714285714282</v>
      </c>
      <c r="W153">
        <v>7</v>
      </c>
      <c r="X153">
        <v>0.7142857142857143</v>
      </c>
      <c r="Y153">
        <v>1.4</v>
      </c>
      <c r="Z153">
        <v>0.6</v>
      </c>
      <c r="AA153">
        <v>-0.78826665558521214</v>
      </c>
      <c r="AB153">
        <v>0.63469633994772645</v>
      </c>
      <c r="AC153">
        <v>-0.63362015509899272</v>
      </c>
      <c r="AD153">
        <v>-0.55238394684905656</v>
      </c>
      <c r="AE153">
        <v>-1.2985071453769068</v>
      </c>
      <c r="AF153">
        <v>0.11383682536762199</v>
      </c>
      <c r="AG153">
        <v>0.60422830832933749</v>
      </c>
      <c r="AH153">
        <v>-0.32738920009293682</v>
      </c>
      <c r="AI153">
        <v>1.3222915362043808</v>
      </c>
    </row>
    <row r="154" spans="1:35" x14ac:dyDescent="0.3">
      <c r="A154">
        <v>13</v>
      </c>
      <c r="B154">
        <v>153</v>
      </c>
      <c r="C154" s="26">
        <v>145.30000000000001</v>
      </c>
      <c r="D154" s="26">
        <v>142</v>
      </c>
      <c r="E154" s="26">
        <v>26</v>
      </c>
      <c r="F154">
        <v>-0.41196225453412083</v>
      </c>
      <c r="G154">
        <v>-0.28406495003144228</v>
      </c>
      <c r="H154">
        <v>-0.12789730450267855</v>
      </c>
      <c r="I154" t="s">
        <v>388</v>
      </c>
      <c r="J154" t="s">
        <v>32</v>
      </c>
      <c r="K154" t="s">
        <v>81</v>
      </c>
      <c r="L154" t="s">
        <v>274</v>
      </c>
      <c r="M154" s="27">
        <v>32</v>
      </c>
      <c r="N154" s="28">
        <v>5</v>
      </c>
      <c r="O154">
        <v>24.856666666666666</v>
      </c>
      <c r="P154">
        <v>11.2</v>
      </c>
      <c r="Q154">
        <v>1.2</v>
      </c>
      <c r="R154">
        <v>3.2</v>
      </c>
      <c r="S154">
        <v>4.5999999999999996</v>
      </c>
      <c r="T154">
        <v>0.6</v>
      </c>
      <c r="U154">
        <v>0</v>
      </c>
      <c r="V154">
        <v>0.43137254901960786</v>
      </c>
      <c r="W154">
        <v>10.199999999999999</v>
      </c>
      <c r="X154">
        <v>1</v>
      </c>
      <c r="Y154">
        <v>1.2</v>
      </c>
      <c r="Z154">
        <v>1</v>
      </c>
      <c r="AA154">
        <v>-0.7236346003492633</v>
      </c>
      <c r="AB154">
        <v>-0.32414703342030438</v>
      </c>
      <c r="AC154">
        <v>-0.99129048030285194</v>
      </c>
      <c r="AD154">
        <v>0.61564852708048845</v>
      </c>
      <c r="AE154">
        <v>-0.86264870599422616</v>
      </c>
      <c r="AF154">
        <v>-1.1277084716364882</v>
      </c>
      <c r="AG154">
        <v>-0.60414053167450843</v>
      </c>
      <c r="AH154">
        <v>0.53004498288379975</v>
      </c>
      <c r="AI154">
        <v>0.93129176313037398</v>
      </c>
    </row>
    <row r="155" spans="1:35" x14ac:dyDescent="0.3">
      <c r="A155">
        <v>13</v>
      </c>
      <c r="B155">
        <v>154</v>
      </c>
      <c r="C155" s="26">
        <v>112.2</v>
      </c>
      <c r="D155" s="26">
        <v>101</v>
      </c>
      <c r="E155" s="26">
        <v>50</v>
      </c>
      <c r="F155">
        <v>-0.41197154283361576</v>
      </c>
      <c r="G155">
        <v>-0.39503271295781694</v>
      </c>
      <c r="H155">
        <v>-1.6938829875798811E-2</v>
      </c>
      <c r="I155" t="s">
        <v>251</v>
      </c>
      <c r="J155" t="s">
        <v>32</v>
      </c>
      <c r="K155" t="s">
        <v>118</v>
      </c>
      <c r="L155" t="s">
        <v>274</v>
      </c>
      <c r="M155" s="27">
        <v>25.4</v>
      </c>
      <c r="N155" s="28">
        <v>5</v>
      </c>
      <c r="O155">
        <v>27</v>
      </c>
      <c r="P155">
        <v>8.4</v>
      </c>
      <c r="Q155">
        <v>0.8</v>
      </c>
      <c r="R155">
        <v>2.8</v>
      </c>
      <c r="S155">
        <v>3.8</v>
      </c>
      <c r="T155">
        <v>0.6</v>
      </c>
      <c r="U155">
        <v>1.6</v>
      </c>
      <c r="V155">
        <v>0.35897435897435898</v>
      </c>
      <c r="W155">
        <v>7.8</v>
      </c>
      <c r="X155">
        <v>0.7142857142857143</v>
      </c>
      <c r="Y155">
        <v>2.8</v>
      </c>
      <c r="Z155">
        <v>1.4</v>
      </c>
      <c r="AA155">
        <v>-1.1760589870009064</v>
      </c>
      <c r="AB155">
        <v>-0.70768438276751655</v>
      </c>
      <c r="AC155">
        <v>-1.1343586103843957</v>
      </c>
      <c r="AD155">
        <v>0.25625391971755151</v>
      </c>
      <c r="AE155">
        <v>-0.86264870599422616</v>
      </c>
      <c r="AF155">
        <v>1.3553821223717322</v>
      </c>
      <c r="AG155">
        <v>-1.2117856068414092</v>
      </c>
      <c r="AH155">
        <v>-0.61468615577754948</v>
      </c>
      <c r="AI155">
        <v>0.5402919900563673</v>
      </c>
    </row>
    <row r="156" spans="1:35" x14ac:dyDescent="0.3">
      <c r="A156">
        <v>13</v>
      </c>
      <c r="B156">
        <v>155</v>
      </c>
      <c r="C156" s="26">
        <v>124.5</v>
      </c>
      <c r="D156" s="26">
        <v>114</v>
      </c>
      <c r="E156" s="26">
        <v>65</v>
      </c>
      <c r="F156">
        <v>-0.41614330947866518</v>
      </c>
      <c r="G156">
        <v>-0.34313679672343889</v>
      </c>
      <c r="H156">
        <v>-7.3006512755226294E-2</v>
      </c>
      <c r="I156" t="s">
        <v>184</v>
      </c>
      <c r="J156" t="s">
        <v>32</v>
      </c>
      <c r="K156" t="s">
        <v>48</v>
      </c>
      <c r="L156" t="s">
        <v>274</v>
      </c>
      <c r="M156" s="27">
        <v>28.2</v>
      </c>
      <c r="N156" s="28">
        <v>5</v>
      </c>
      <c r="O156">
        <v>30.9</v>
      </c>
      <c r="P156">
        <v>12</v>
      </c>
      <c r="Q156">
        <v>1.4</v>
      </c>
      <c r="R156">
        <v>4.2</v>
      </c>
      <c r="S156">
        <v>2</v>
      </c>
      <c r="T156">
        <v>0.8</v>
      </c>
      <c r="U156">
        <v>0.2</v>
      </c>
      <c r="V156">
        <v>0.42592592592592593</v>
      </c>
      <c r="W156">
        <v>10.8</v>
      </c>
      <c r="X156">
        <v>0.875</v>
      </c>
      <c r="Y156">
        <v>1.6</v>
      </c>
      <c r="Z156">
        <v>1.4</v>
      </c>
      <c r="AA156">
        <v>-0.59437048987736518</v>
      </c>
      <c r="AB156">
        <v>-0.13237835874669829</v>
      </c>
      <c r="AC156">
        <v>-0.63362015509899272</v>
      </c>
      <c r="AD156">
        <v>-0.55238394684905656</v>
      </c>
      <c r="AE156">
        <v>-0.42679026661154529</v>
      </c>
      <c r="AF156">
        <v>-0.81732214738546061</v>
      </c>
      <c r="AG156">
        <v>-0.71551999421666101</v>
      </c>
      <c r="AH156">
        <v>0.24386219821846192</v>
      </c>
      <c r="AI156">
        <v>0.5402919900563673</v>
      </c>
    </row>
    <row r="157" spans="1:35" x14ac:dyDescent="0.3">
      <c r="A157">
        <v>13</v>
      </c>
      <c r="B157">
        <v>156</v>
      </c>
      <c r="C157" s="26">
        <v>143.4</v>
      </c>
      <c r="D157" s="26">
        <v>193</v>
      </c>
      <c r="E157" s="26">
        <v>14</v>
      </c>
      <c r="F157">
        <v>-0.4284478651753702</v>
      </c>
      <c r="G157">
        <v>-0.19890206210240377</v>
      </c>
      <c r="H157">
        <v>-0.22954580307296643</v>
      </c>
      <c r="I157" t="s">
        <v>391</v>
      </c>
      <c r="J157" t="s">
        <v>32</v>
      </c>
      <c r="K157" t="s">
        <v>100</v>
      </c>
      <c r="L157" t="s">
        <v>274</v>
      </c>
      <c r="M157" s="27">
        <v>21.8</v>
      </c>
      <c r="N157" s="28">
        <v>5</v>
      </c>
      <c r="O157">
        <v>24.636666666666667</v>
      </c>
      <c r="P157">
        <v>15</v>
      </c>
      <c r="Q157">
        <v>1.6</v>
      </c>
      <c r="R157">
        <v>5.2</v>
      </c>
      <c r="S157">
        <v>3</v>
      </c>
      <c r="T157">
        <v>0.2</v>
      </c>
      <c r="U157">
        <v>0.4</v>
      </c>
      <c r="V157">
        <v>0.53703703703703709</v>
      </c>
      <c r="W157">
        <v>10.8</v>
      </c>
      <c r="X157">
        <v>0.75</v>
      </c>
      <c r="Y157">
        <v>2.4</v>
      </c>
      <c r="Z157">
        <v>1.6</v>
      </c>
      <c r="AA157">
        <v>-0.10963007560774751</v>
      </c>
      <c r="AB157">
        <v>5.9390315926908008E-2</v>
      </c>
      <c r="AC157">
        <v>-0.2759498298951335</v>
      </c>
      <c r="AD157">
        <v>-0.10314068764538535</v>
      </c>
      <c r="AE157">
        <v>-1.7343655847595874</v>
      </c>
      <c r="AF157">
        <v>-0.50693582313443308</v>
      </c>
      <c r="AG157">
        <v>0.86422439378659333</v>
      </c>
      <c r="AH157">
        <v>-0.32850337111221228</v>
      </c>
      <c r="AI157">
        <v>0.34479210351936379</v>
      </c>
    </row>
    <row r="158" spans="1:35" x14ac:dyDescent="0.3">
      <c r="A158">
        <v>14</v>
      </c>
      <c r="B158">
        <v>157</v>
      </c>
      <c r="C158" s="26">
        <v>104.7</v>
      </c>
      <c r="D158" s="26">
        <v>92</v>
      </c>
      <c r="E158" s="26">
        <v>53</v>
      </c>
      <c r="F158">
        <v>-0.43959491349058044</v>
      </c>
      <c r="G158">
        <v>-0.22042972525181495</v>
      </c>
      <c r="H158">
        <v>-0.21916518823876549</v>
      </c>
      <c r="I158" t="s">
        <v>205</v>
      </c>
      <c r="J158" t="s">
        <v>32</v>
      </c>
      <c r="K158" t="s">
        <v>39</v>
      </c>
      <c r="L158" t="s">
        <v>274</v>
      </c>
      <c r="M158" s="27">
        <v>27.6</v>
      </c>
      <c r="N158" s="28">
        <v>5</v>
      </c>
      <c r="O158">
        <v>22.416666666666668</v>
      </c>
      <c r="P158">
        <v>7.2</v>
      </c>
      <c r="Q158">
        <v>0.2</v>
      </c>
      <c r="R158">
        <v>4.2</v>
      </c>
      <c r="S158">
        <v>2.6</v>
      </c>
      <c r="T158">
        <v>1.2</v>
      </c>
      <c r="U158">
        <v>0.6</v>
      </c>
      <c r="V158">
        <v>0.5</v>
      </c>
      <c r="W158">
        <v>5.6</v>
      </c>
      <c r="X158">
        <v>0.875</v>
      </c>
      <c r="Y158">
        <v>1.6</v>
      </c>
      <c r="Z158">
        <v>1</v>
      </c>
      <c r="AA158">
        <v>-1.3699551527087537</v>
      </c>
      <c r="AB158">
        <v>-1.2829904067883351</v>
      </c>
      <c r="AC158">
        <v>-0.63362015509899272</v>
      </c>
      <c r="AD158">
        <v>-0.28283799132685378</v>
      </c>
      <c r="AE158">
        <v>0.4449266121538159</v>
      </c>
      <c r="AF158">
        <v>-0.19654949888340564</v>
      </c>
      <c r="AG158">
        <v>0.16200510403735438</v>
      </c>
      <c r="AH158">
        <v>0.24386219821846192</v>
      </c>
      <c r="AI158">
        <v>0.93129176313037398</v>
      </c>
    </row>
    <row r="159" spans="1:35" x14ac:dyDescent="0.3">
      <c r="A159">
        <v>14</v>
      </c>
      <c r="B159">
        <v>158</v>
      </c>
      <c r="C159" s="26">
        <v>144.6</v>
      </c>
      <c r="D159" s="26">
        <v>133</v>
      </c>
      <c r="E159" s="26">
        <v>30</v>
      </c>
      <c r="F159">
        <v>-0.44771232882343492</v>
      </c>
      <c r="G159">
        <v>-0.45239884744419467</v>
      </c>
      <c r="H159">
        <v>4.6865186207597498E-3</v>
      </c>
      <c r="I159" t="s">
        <v>227</v>
      </c>
      <c r="J159" t="s">
        <v>32</v>
      </c>
      <c r="K159" t="s">
        <v>37</v>
      </c>
      <c r="L159" t="s">
        <v>274</v>
      </c>
      <c r="M159" s="27">
        <v>30.4</v>
      </c>
      <c r="N159" s="28">
        <v>5</v>
      </c>
      <c r="O159">
        <v>24.823333333333331</v>
      </c>
      <c r="P159">
        <v>8.6</v>
      </c>
      <c r="Q159">
        <v>1.6</v>
      </c>
      <c r="R159">
        <v>4.4000000000000004</v>
      </c>
      <c r="S159">
        <v>1.2</v>
      </c>
      <c r="T159">
        <v>0.6</v>
      </c>
      <c r="U159">
        <v>1</v>
      </c>
      <c r="V159">
        <v>0.36842105263157893</v>
      </c>
      <c r="W159">
        <v>7.6</v>
      </c>
      <c r="X159">
        <v>0.77777777777777779</v>
      </c>
      <c r="Y159">
        <v>1.8</v>
      </c>
      <c r="Z159">
        <v>1.8</v>
      </c>
      <c r="AA159">
        <v>-1.143742959382932</v>
      </c>
      <c r="AB159">
        <v>5.9390315926908008E-2</v>
      </c>
      <c r="AC159">
        <v>-0.56208609005822086</v>
      </c>
      <c r="AD159">
        <v>-0.9117785542119935</v>
      </c>
      <c r="AE159">
        <v>-0.86264870599422616</v>
      </c>
      <c r="AF159">
        <v>0.42422314961864949</v>
      </c>
      <c r="AG159">
        <v>-1.0868955422160673</v>
      </c>
      <c r="AH159">
        <v>-0.13734345766222938</v>
      </c>
      <c r="AI159">
        <v>0.14929221698236048</v>
      </c>
    </row>
    <row r="160" spans="1:35" x14ac:dyDescent="0.3">
      <c r="A160">
        <v>14</v>
      </c>
      <c r="B160">
        <v>159</v>
      </c>
      <c r="C160" s="26">
        <v>141</v>
      </c>
      <c r="D160" s="26">
        <v>165</v>
      </c>
      <c r="E160" s="26">
        <v>23</v>
      </c>
      <c r="F160">
        <v>-0.44810795943955156</v>
      </c>
      <c r="G160">
        <v>-0.44341269845306064</v>
      </c>
      <c r="H160">
        <v>-4.6952609864909234E-3</v>
      </c>
      <c r="I160" t="s">
        <v>265</v>
      </c>
      <c r="J160" t="s">
        <v>32</v>
      </c>
      <c r="K160" t="s">
        <v>52</v>
      </c>
      <c r="L160" t="s">
        <v>275</v>
      </c>
      <c r="M160" s="27">
        <v>22</v>
      </c>
      <c r="N160" s="28">
        <v>5</v>
      </c>
      <c r="O160">
        <v>34.553333333333327</v>
      </c>
      <c r="P160">
        <v>12.6</v>
      </c>
      <c r="Q160">
        <v>2.2000000000000002</v>
      </c>
      <c r="R160">
        <v>3.6</v>
      </c>
      <c r="S160">
        <v>1.6</v>
      </c>
      <c r="T160">
        <v>1.4</v>
      </c>
      <c r="U160">
        <v>0.2</v>
      </c>
      <c r="V160">
        <v>0.37704918032786883</v>
      </c>
      <c r="W160">
        <v>12.2</v>
      </c>
      <c r="X160">
        <v>0.5</v>
      </c>
      <c r="Y160">
        <v>2.4</v>
      </c>
      <c r="Z160">
        <v>1.2</v>
      </c>
      <c r="AA160">
        <v>-0.4974224070234417</v>
      </c>
      <c r="AB160">
        <v>0.63469633994772645</v>
      </c>
      <c r="AC160">
        <v>-0.84822235022130832</v>
      </c>
      <c r="AD160">
        <v>-0.73208125053052497</v>
      </c>
      <c r="AE160">
        <v>0.88078505153649644</v>
      </c>
      <c r="AF160">
        <v>-0.81732214738546061</v>
      </c>
      <c r="AG160">
        <v>-1.5897504465940557</v>
      </c>
      <c r="AH160">
        <v>-1.7571889524003479</v>
      </c>
      <c r="AI160">
        <v>0.73579187659337064</v>
      </c>
    </row>
    <row r="161" spans="1:35" x14ac:dyDescent="0.3">
      <c r="A161">
        <v>14</v>
      </c>
      <c r="B161">
        <v>160</v>
      </c>
      <c r="C161" s="26">
        <v>138.19999999999999</v>
      </c>
      <c r="D161" s="26">
        <v>170</v>
      </c>
      <c r="E161" s="26">
        <v>32</v>
      </c>
      <c r="F161">
        <v>-0.45003546163778491</v>
      </c>
      <c r="G161">
        <v>-0.14984649461734639</v>
      </c>
      <c r="H161">
        <v>-0.30018896702043851</v>
      </c>
      <c r="I161" t="s">
        <v>255</v>
      </c>
      <c r="J161" t="s">
        <v>32</v>
      </c>
      <c r="K161" t="s">
        <v>35</v>
      </c>
      <c r="L161" t="s">
        <v>45</v>
      </c>
      <c r="M161" s="27">
        <v>22.7</v>
      </c>
      <c r="N161" s="28">
        <v>5</v>
      </c>
      <c r="O161">
        <v>15.103333333333333</v>
      </c>
      <c r="P161">
        <v>8.1999999999999993</v>
      </c>
      <c r="Q161">
        <v>0</v>
      </c>
      <c r="R161">
        <v>8</v>
      </c>
      <c r="S161">
        <v>1.6</v>
      </c>
      <c r="T161">
        <v>0.4</v>
      </c>
      <c r="U161">
        <v>1.6</v>
      </c>
      <c r="V161">
        <v>0.52777777777777779</v>
      </c>
      <c r="W161">
        <v>7.2</v>
      </c>
      <c r="X161">
        <v>0.6</v>
      </c>
      <c r="Y161">
        <v>1</v>
      </c>
      <c r="Z161">
        <v>0.6</v>
      </c>
      <c r="AA161">
        <v>-1.208375014618881</v>
      </c>
      <c r="AB161">
        <v>-1.4747590814619411</v>
      </c>
      <c r="AC161">
        <v>0.72552708067567218</v>
      </c>
      <c r="AD161">
        <v>-0.73208125053052497</v>
      </c>
      <c r="AE161">
        <v>-1.2985071453769068</v>
      </c>
      <c r="AF161">
        <v>1.3553821223717322</v>
      </c>
      <c r="AG161">
        <v>0.47933824370399586</v>
      </c>
      <c r="AH161">
        <v>-0.51743494252364486</v>
      </c>
      <c r="AI161">
        <v>1.3222915362043808</v>
      </c>
    </row>
    <row r="162" spans="1:35" x14ac:dyDescent="0.3">
      <c r="A162">
        <v>14</v>
      </c>
      <c r="B162">
        <v>161</v>
      </c>
      <c r="C162" s="26">
        <v>0</v>
      </c>
      <c r="D162" s="26">
        <v>412</v>
      </c>
      <c r="E162" s="26">
        <v>1</v>
      </c>
      <c r="F162">
        <v>-0.45582304393624945</v>
      </c>
      <c r="G162">
        <v>-0.38119148277946757</v>
      </c>
      <c r="H162">
        <v>-7.4631561156781878E-2</v>
      </c>
      <c r="I162" t="s">
        <v>392</v>
      </c>
      <c r="J162" t="s">
        <v>32</v>
      </c>
      <c r="K162" t="s">
        <v>33</v>
      </c>
      <c r="L162" t="s">
        <v>274</v>
      </c>
      <c r="M162" s="27">
        <v>26.8</v>
      </c>
      <c r="N162" s="28">
        <v>5</v>
      </c>
      <c r="O162">
        <v>25.263333333333332</v>
      </c>
      <c r="P162">
        <v>10.6</v>
      </c>
      <c r="Q162">
        <v>2.2000000000000002</v>
      </c>
      <c r="R162">
        <v>3</v>
      </c>
      <c r="S162">
        <v>0.8</v>
      </c>
      <c r="T162">
        <v>1</v>
      </c>
      <c r="U162">
        <v>0.2</v>
      </c>
      <c r="V162">
        <v>0.37777777777777777</v>
      </c>
      <c r="W162">
        <v>9</v>
      </c>
      <c r="X162">
        <v>0.8</v>
      </c>
      <c r="Y162">
        <v>2</v>
      </c>
      <c r="Z162">
        <v>1</v>
      </c>
      <c r="AA162">
        <v>-0.82058268320318684</v>
      </c>
      <c r="AB162">
        <v>0.63469633994772645</v>
      </c>
      <c r="AC162">
        <v>-1.0628245453436238</v>
      </c>
      <c r="AD162">
        <v>-1.091475857893462</v>
      </c>
      <c r="AE162">
        <v>9.0681727711352921E-3</v>
      </c>
      <c r="AF162">
        <v>-0.81732214738546061</v>
      </c>
      <c r="AG162">
        <v>-1.1712538005918354</v>
      </c>
      <c r="AH162">
        <v>-4.2320586446874767E-2</v>
      </c>
      <c r="AI162">
        <v>0.93129176313037398</v>
      </c>
    </row>
    <row r="163" spans="1:35" x14ac:dyDescent="0.3">
      <c r="A163">
        <v>14</v>
      </c>
      <c r="B163">
        <v>162</v>
      </c>
      <c r="C163" s="26">
        <v>79.400000000000006</v>
      </c>
      <c r="D163" s="26">
        <v>71</v>
      </c>
      <c r="E163" s="26">
        <v>86</v>
      </c>
      <c r="F163">
        <v>-0.46005077245944653</v>
      </c>
      <c r="G163">
        <v>-0.1537590861430837</v>
      </c>
      <c r="H163">
        <v>-0.30629168631636283</v>
      </c>
      <c r="I163" t="s">
        <v>258</v>
      </c>
      <c r="J163" t="s">
        <v>32</v>
      </c>
      <c r="K163" t="s">
        <v>92</v>
      </c>
      <c r="L163" t="s">
        <v>275</v>
      </c>
      <c r="M163" s="27">
        <v>20.6</v>
      </c>
      <c r="N163" s="28">
        <v>5</v>
      </c>
      <c r="O163">
        <v>27.056666666666665</v>
      </c>
      <c r="P163">
        <v>12.8</v>
      </c>
      <c r="Q163">
        <v>0</v>
      </c>
      <c r="R163">
        <v>10</v>
      </c>
      <c r="S163">
        <v>1</v>
      </c>
      <c r="T163">
        <v>0</v>
      </c>
      <c r="U163">
        <v>0.8</v>
      </c>
      <c r="V163">
        <v>0.6</v>
      </c>
      <c r="W163">
        <v>8</v>
      </c>
      <c r="X163">
        <v>0.84210526315789469</v>
      </c>
      <c r="Y163">
        <v>3.8</v>
      </c>
      <c r="Z163">
        <v>1.4</v>
      </c>
      <c r="AA163">
        <v>-0.46510637940546701</v>
      </c>
      <c r="AB163">
        <v>-1.4747590814619411</v>
      </c>
      <c r="AC163">
        <v>1.4408677310833906</v>
      </c>
      <c r="AD163">
        <v>-1.0016272060527278</v>
      </c>
      <c r="AE163">
        <v>-2.1702240241422683</v>
      </c>
      <c r="AF163">
        <v>0.11383682536762199</v>
      </c>
      <c r="AG163">
        <v>1.2962316418720055</v>
      </c>
      <c r="AH163">
        <v>0.33665672739526614</v>
      </c>
      <c r="AI163">
        <v>0.5402919900563673</v>
      </c>
    </row>
    <row r="164" spans="1:35" x14ac:dyDescent="0.3">
      <c r="A164">
        <v>14</v>
      </c>
      <c r="B164">
        <v>163</v>
      </c>
      <c r="C164" s="26">
        <v>60.4</v>
      </c>
      <c r="D164" s="26">
        <v>67</v>
      </c>
      <c r="E164" s="26">
        <v>95</v>
      </c>
      <c r="F164">
        <v>-0.46545507324405272</v>
      </c>
      <c r="G164">
        <v>-0.66996310592502395</v>
      </c>
      <c r="H164">
        <v>0.20450803268097123</v>
      </c>
      <c r="I164" t="s">
        <v>212</v>
      </c>
      <c r="J164" t="s">
        <v>32</v>
      </c>
      <c r="K164" t="s">
        <v>111</v>
      </c>
      <c r="L164" t="s">
        <v>275</v>
      </c>
      <c r="M164" s="27">
        <v>25</v>
      </c>
      <c r="N164" s="28">
        <v>5</v>
      </c>
      <c r="O164">
        <v>33.24666666666667</v>
      </c>
      <c r="P164">
        <v>17.399999999999999</v>
      </c>
      <c r="Q164">
        <v>1</v>
      </c>
      <c r="R164">
        <v>9.4</v>
      </c>
      <c r="S164">
        <v>3.4</v>
      </c>
      <c r="T164">
        <v>0.6</v>
      </c>
      <c r="U164">
        <v>0</v>
      </c>
      <c r="V164">
        <v>0.40789473684210525</v>
      </c>
      <c r="W164">
        <v>15.2</v>
      </c>
      <c r="X164">
        <v>0.64516129032258063</v>
      </c>
      <c r="Y164">
        <v>6.2</v>
      </c>
      <c r="Z164">
        <v>3.4</v>
      </c>
      <c r="AA164">
        <v>0.2781622558079464</v>
      </c>
      <c r="AB164">
        <v>-0.51591570809391052</v>
      </c>
      <c r="AC164">
        <v>1.2262655359610752</v>
      </c>
      <c r="AD164">
        <v>7.6556616036083089E-2</v>
      </c>
      <c r="AE164">
        <v>-0.86264870599422616</v>
      </c>
      <c r="AF164">
        <v>-1.1277084716364882</v>
      </c>
      <c r="AG164">
        <v>-1.3567755653031808</v>
      </c>
      <c r="AH164">
        <v>-2.3328970347888491</v>
      </c>
      <c r="AI164">
        <v>-1.4147068753136662</v>
      </c>
    </row>
    <row r="165" spans="1:35" x14ac:dyDescent="0.3">
      <c r="A165">
        <v>14</v>
      </c>
      <c r="B165">
        <v>164</v>
      </c>
      <c r="C165" s="26">
        <v>0</v>
      </c>
      <c r="D165" s="26">
        <v>242</v>
      </c>
      <c r="E165" s="26">
        <v>9</v>
      </c>
      <c r="F165">
        <v>-0.47765415410921069</v>
      </c>
      <c r="G165">
        <v>-0.15442224396482873</v>
      </c>
      <c r="H165">
        <v>-0.32323191014438196</v>
      </c>
      <c r="I165" t="s">
        <v>253</v>
      </c>
      <c r="J165" t="s">
        <v>32</v>
      </c>
      <c r="K165" t="s">
        <v>50</v>
      </c>
      <c r="L165" t="s">
        <v>275</v>
      </c>
      <c r="M165" s="27">
        <v>27.6</v>
      </c>
      <c r="N165" s="28">
        <v>5</v>
      </c>
      <c r="O165">
        <v>21.743333333333332</v>
      </c>
      <c r="P165">
        <v>9</v>
      </c>
      <c r="Q165">
        <v>0.2</v>
      </c>
      <c r="R165">
        <v>7</v>
      </c>
      <c r="S165">
        <v>1.6</v>
      </c>
      <c r="T165">
        <v>0.8</v>
      </c>
      <c r="U165">
        <v>1</v>
      </c>
      <c r="V165">
        <v>0.58620689655172409</v>
      </c>
      <c r="W165">
        <v>5.8</v>
      </c>
      <c r="X165">
        <v>0.7142857142857143</v>
      </c>
      <c r="Y165">
        <v>2.8</v>
      </c>
      <c r="Z165">
        <v>0.8</v>
      </c>
      <c r="AA165">
        <v>-1.0791109041469829</v>
      </c>
      <c r="AB165">
        <v>-1.2829904067883351</v>
      </c>
      <c r="AC165">
        <v>0.36785675547181301</v>
      </c>
      <c r="AD165">
        <v>-0.73208125053052497</v>
      </c>
      <c r="AE165">
        <v>-0.42679026661154529</v>
      </c>
      <c r="AF165">
        <v>0.42422314961864949</v>
      </c>
      <c r="AG165">
        <v>0.826987233413639</v>
      </c>
      <c r="AH165">
        <v>-0.61468615577754948</v>
      </c>
      <c r="AI165">
        <v>1.1267916496673773</v>
      </c>
    </row>
    <row r="166" spans="1:35" x14ac:dyDescent="0.3">
      <c r="A166">
        <v>14</v>
      </c>
      <c r="B166">
        <v>165</v>
      </c>
      <c r="C166" s="26">
        <v>141.1</v>
      </c>
      <c r="D166" s="26">
        <v>213</v>
      </c>
      <c r="E166" s="26">
        <v>34</v>
      </c>
      <c r="F166">
        <v>-0.47929203089051392</v>
      </c>
      <c r="G166">
        <v>-0.46466462022976668</v>
      </c>
      <c r="H166">
        <v>-1.4627410660747242E-2</v>
      </c>
      <c r="I166" t="s">
        <v>190</v>
      </c>
      <c r="J166" t="s">
        <v>32</v>
      </c>
      <c r="K166" t="s">
        <v>68</v>
      </c>
      <c r="L166" t="s">
        <v>274</v>
      </c>
      <c r="M166" s="27">
        <v>27.4</v>
      </c>
      <c r="N166" s="28">
        <v>5</v>
      </c>
      <c r="O166">
        <v>23.35</v>
      </c>
      <c r="P166">
        <v>14.4</v>
      </c>
      <c r="Q166">
        <v>0.8</v>
      </c>
      <c r="R166">
        <v>3.2</v>
      </c>
      <c r="S166">
        <v>1.6</v>
      </c>
      <c r="T166">
        <v>0.8</v>
      </c>
      <c r="U166">
        <v>0.2</v>
      </c>
      <c r="V166">
        <v>0.38461538461538464</v>
      </c>
      <c r="W166">
        <v>13</v>
      </c>
      <c r="X166">
        <v>0.8571428571428571</v>
      </c>
      <c r="Y166">
        <v>4.2</v>
      </c>
      <c r="Z166">
        <v>1.2</v>
      </c>
      <c r="AA166">
        <v>-0.20657815846167099</v>
      </c>
      <c r="AB166">
        <v>-0.70768438276751655</v>
      </c>
      <c r="AC166">
        <v>-0.99129048030285194</v>
      </c>
      <c r="AD166">
        <v>-0.73208125053052497</v>
      </c>
      <c r="AE166">
        <v>-0.42679026661154529</v>
      </c>
      <c r="AF166">
        <v>-0.81732214738546061</v>
      </c>
      <c r="AG166">
        <v>-1.5627292424276722</v>
      </c>
      <c r="AH166">
        <v>0.52670246982597302</v>
      </c>
      <c r="AI166">
        <v>0.73579187659337064</v>
      </c>
    </row>
    <row r="167" spans="1:35" x14ac:dyDescent="0.3">
      <c r="A167">
        <v>14</v>
      </c>
      <c r="B167">
        <v>166</v>
      </c>
      <c r="C167" s="26">
        <v>130.1</v>
      </c>
      <c r="D167" s="26">
        <v>129</v>
      </c>
      <c r="E167" s="26">
        <v>66</v>
      </c>
      <c r="F167">
        <v>-0.48252770141371437</v>
      </c>
      <c r="G167">
        <v>-0.1697399639871596</v>
      </c>
      <c r="H167">
        <v>-0.31278773742655475</v>
      </c>
      <c r="I167" t="s">
        <v>232</v>
      </c>
      <c r="J167" t="s">
        <v>32</v>
      </c>
      <c r="K167" t="s">
        <v>100</v>
      </c>
      <c r="L167" t="s">
        <v>45</v>
      </c>
      <c r="M167" s="27">
        <v>27.1</v>
      </c>
      <c r="N167" s="28">
        <v>5</v>
      </c>
      <c r="O167">
        <v>28.360000000000003</v>
      </c>
      <c r="P167">
        <v>13.4</v>
      </c>
      <c r="Q167">
        <v>0.8</v>
      </c>
      <c r="R167">
        <v>7.2</v>
      </c>
      <c r="S167">
        <v>1.2</v>
      </c>
      <c r="T167">
        <v>1</v>
      </c>
      <c r="U167">
        <v>0</v>
      </c>
      <c r="V167">
        <v>0.59523809523809523</v>
      </c>
      <c r="W167">
        <v>8.4</v>
      </c>
      <c r="X167">
        <v>0.72222222222222221</v>
      </c>
      <c r="Y167">
        <v>3.6</v>
      </c>
      <c r="Z167">
        <v>1.4</v>
      </c>
      <c r="AA167">
        <v>-0.36815829655154353</v>
      </c>
      <c r="AB167">
        <v>-0.70768438276751655</v>
      </c>
      <c r="AC167">
        <v>0.43939082051258493</v>
      </c>
      <c r="AD167">
        <v>-0.9117785542119935</v>
      </c>
      <c r="AE167">
        <v>9.0681727711352921E-3</v>
      </c>
      <c r="AF167">
        <v>-1.1277084716364882</v>
      </c>
      <c r="AG167">
        <v>1.3097422439551971</v>
      </c>
      <c r="AH167">
        <v>-0.71082319801217919</v>
      </c>
      <c r="AI167">
        <v>0.5402919900563673</v>
      </c>
    </row>
    <row r="168" spans="1:35" x14ac:dyDescent="0.3">
      <c r="A168">
        <v>14</v>
      </c>
      <c r="B168">
        <v>167</v>
      </c>
      <c r="C168" s="26">
        <v>0</v>
      </c>
      <c r="D168" s="26">
        <v>279</v>
      </c>
      <c r="E168" s="26">
        <v>23</v>
      </c>
      <c r="F168">
        <v>-0.48367748947864675</v>
      </c>
      <c r="G168">
        <v>-0.32115003854499524</v>
      </c>
      <c r="H168">
        <v>-0.16252745093365151</v>
      </c>
      <c r="I168" t="s">
        <v>217</v>
      </c>
      <c r="J168" t="s">
        <v>32</v>
      </c>
      <c r="K168" t="s">
        <v>118</v>
      </c>
      <c r="L168" t="s">
        <v>274</v>
      </c>
      <c r="M168" s="27">
        <v>26.3</v>
      </c>
      <c r="N168" s="28">
        <v>5</v>
      </c>
      <c r="O168">
        <v>25.853333333333332</v>
      </c>
      <c r="P168">
        <v>14</v>
      </c>
      <c r="Q168">
        <v>2.8</v>
      </c>
      <c r="R168">
        <v>1.2</v>
      </c>
      <c r="S168">
        <v>1.2</v>
      </c>
      <c r="T168">
        <v>0.4</v>
      </c>
      <c r="U168">
        <v>0</v>
      </c>
      <c r="V168">
        <v>0.42105263157894735</v>
      </c>
      <c r="W168">
        <v>11.4</v>
      </c>
      <c r="X168">
        <v>1</v>
      </c>
      <c r="Y168">
        <v>1.6</v>
      </c>
      <c r="Z168">
        <v>0.6</v>
      </c>
      <c r="AA168">
        <v>-0.27121021369762005</v>
      </c>
      <c r="AB168">
        <v>1.2100023639685444</v>
      </c>
      <c r="AC168">
        <v>-1.7066311307105704</v>
      </c>
      <c r="AD168">
        <v>-0.9117785542119935</v>
      </c>
      <c r="AE168">
        <v>-1.2985071453769068</v>
      </c>
      <c r="AF168">
        <v>-1.1277084716364882</v>
      </c>
      <c r="AG168">
        <v>-0.82689945675881138</v>
      </c>
      <c r="AH168">
        <v>0.72009072531450757</v>
      </c>
      <c r="AI168">
        <v>1.3222915362043808</v>
      </c>
    </row>
    <row r="169" spans="1:35" x14ac:dyDescent="0.3">
      <c r="A169">
        <v>14</v>
      </c>
      <c r="B169">
        <v>168</v>
      </c>
      <c r="C169" s="26">
        <v>84.8</v>
      </c>
      <c r="D169" s="26">
        <v>86</v>
      </c>
      <c r="E169" s="26">
        <v>74</v>
      </c>
      <c r="F169">
        <v>-0.48834787317209061</v>
      </c>
      <c r="G169">
        <v>-0.65335769184750447</v>
      </c>
      <c r="H169">
        <v>0.16500981867541387</v>
      </c>
      <c r="I169" t="s">
        <v>214</v>
      </c>
      <c r="J169" t="s">
        <v>215</v>
      </c>
      <c r="K169" t="s">
        <v>48</v>
      </c>
      <c r="L169" t="s">
        <v>274</v>
      </c>
      <c r="M169" s="27">
        <v>25.2</v>
      </c>
      <c r="N169" s="28">
        <v>5</v>
      </c>
      <c r="O169">
        <v>30.1</v>
      </c>
      <c r="P169">
        <v>15.4</v>
      </c>
      <c r="Q169">
        <v>1.2</v>
      </c>
      <c r="R169">
        <v>5.6</v>
      </c>
      <c r="S169">
        <v>4</v>
      </c>
      <c r="T169">
        <v>0.2</v>
      </c>
      <c r="U169">
        <v>0.2</v>
      </c>
      <c r="V169">
        <v>0.39189189189189189</v>
      </c>
      <c r="W169">
        <v>14.8</v>
      </c>
      <c r="X169">
        <v>0.72222222222222221</v>
      </c>
      <c r="Y169">
        <v>3.6</v>
      </c>
      <c r="Z169">
        <v>2.8</v>
      </c>
      <c r="AA169">
        <v>-4.4998020371798432E-2</v>
      </c>
      <c r="AB169">
        <v>-0.32414703342030438</v>
      </c>
      <c r="AC169">
        <v>-0.13288169981359002</v>
      </c>
      <c r="AD169">
        <v>0.34610257155828583</v>
      </c>
      <c r="AE169">
        <v>-1.7343655847595874</v>
      </c>
      <c r="AF169">
        <v>-0.81732214738546061</v>
      </c>
      <c r="AG169">
        <v>-1.6335768987202492</v>
      </c>
      <c r="AH169">
        <v>-0.71082319801217919</v>
      </c>
      <c r="AI169">
        <v>-0.8282072157026561</v>
      </c>
    </row>
    <row r="170" spans="1:35" x14ac:dyDescent="0.3">
      <c r="A170">
        <v>15</v>
      </c>
      <c r="B170">
        <v>169</v>
      </c>
      <c r="C170" s="26">
        <v>0</v>
      </c>
      <c r="D170" s="26">
        <v>277</v>
      </c>
      <c r="E170" s="26">
        <v>3</v>
      </c>
      <c r="F170">
        <v>-0.49161223538733212</v>
      </c>
      <c r="G170">
        <v>-0.32061107806229622</v>
      </c>
      <c r="H170">
        <v>-0.1710011573250359</v>
      </c>
      <c r="I170" t="s">
        <v>393</v>
      </c>
      <c r="J170" t="s">
        <v>32</v>
      </c>
      <c r="K170" t="s">
        <v>78</v>
      </c>
      <c r="L170" t="s">
        <v>274</v>
      </c>
      <c r="M170" s="27">
        <v>30.6</v>
      </c>
      <c r="N170" s="28">
        <v>5</v>
      </c>
      <c r="O170">
        <v>30.906666666666666</v>
      </c>
      <c r="P170">
        <v>8.6</v>
      </c>
      <c r="Q170">
        <v>1.2</v>
      </c>
      <c r="R170">
        <v>4.5999999999999996</v>
      </c>
      <c r="S170">
        <v>1.6</v>
      </c>
      <c r="T170">
        <v>0.4</v>
      </c>
      <c r="U170">
        <v>0.8</v>
      </c>
      <c r="V170">
        <v>0.3783783783783784</v>
      </c>
      <c r="W170">
        <v>7.4</v>
      </c>
      <c r="X170">
        <v>0.9</v>
      </c>
      <c r="Y170">
        <v>2</v>
      </c>
      <c r="Z170">
        <v>0.4</v>
      </c>
      <c r="AA170">
        <v>-1.143742959382932</v>
      </c>
      <c r="AB170">
        <v>-0.32414703342030438</v>
      </c>
      <c r="AC170">
        <v>-0.49055202501744921</v>
      </c>
      <c r="AD170">
        <v>-0.73208125053052497</v>
      </c>
      <c r="AE170">
        <v>-1.2985071453769068</v>
      </c>
      <c r="AF170">
        <v>0.11383682536762199</v>
      </c>
      <c r="AG170">
        <v>-0.96200547759072541</v>
      </c>
      <c r="AH170">
        <v>0.43390794064917043</v>
      </c>
      <c r="AI170">
        <v>1.517791422741384</v>
      </c>
    </row>
    <row r="171" spans="1:35" x14ac:dyDescent="0.3">
      <c r="A171">
        <v>15</v>
      </c>
      <c r="B171">
        <v>170</v>
      </c>
      <c r="C171" s="26">
        <v>137.9</v>
      </c>
      <c r="D171" s="26">
        <v>207</v>
      </c>
      <c r="E171" s="26">
        <v>54</v>
      </c>
      <c r="F171">
        <v>-0.49520235570889209</v>
      </c>
      <c r="G171">
        <v>-0.36784032422131008</v>
      </c>
      <c r="H171">
        <v>-0.12736203148758202</v>
      </c>
      <c r="I171" t="s">
        <v>176</v>
      </c>
      <c r="J171" t="s">
        <v>32</v>
      </c>
      <c r="K171" t="s">
        <v>66</v>
      </c>
      <c r="L171" t="s">
        <v>274</v>
      </c>
      <c r="M171" s="27">
        <v>30.8</v>
      </c>
      <c r="N171" s="28">
        <v>5</v>
      </c>
      <c r="O171">
        <v>26.689999999999998</v>
      </c>
      <c r="P171">
        <v>12.4</v>
      </c>
      <c r="Q171">
        <v>1.6</v>
      </c>
      <c r="R171">
        <v>0.8</v>
      </c>
      <c r="S171">
        <v>5.2</v>
      </c>
      <c r="T171">
        <v>0.6</v>
      </c>
      <c r="U171">
        <v>0</v>
      </c>
      <c r="V171">
        <v>0.46296296296296297</v>
      </c>
      <c r="W171">
        <v>10.8</v>
      </c>
      <c r="X171">
        <v>0.8</v>
      </c>
      <c r="Y171">
        <v>1</v>
      </c>
      <c r="Z171">
        <v>1.6</v>
      </c>
      <c r="AA171">
        <v>-0.52973843464141612</v>
      </c>
      <c r="AB171">
        <v>5.9390315926908008E-2</v>
      </c>
      <c r="AC171">
        <v>-1.8496992607921141</v>
      </c>
      <c r="AD171">
        <v>0.8851944826026914</v>
      </c>
      <c r="AE171">
        <v>-0.86264870599422616</v>
      </c>
      <c r="AF171">
        <v>-1.1277084716364882</v>
      </c>
      <c r="AG171">
        <v>-0.18893853154890955</v>
      </c>
      <c r="AH171">
        <v>-4.120641542759948E-2</v>
      </c>
      <c r="AI171">
        <v>0.34479210351936379</v>
      </c>
    </row>
    <row r="172" spans="1:35" x14ac:dyDescent="0.3">
      <c r="A172">
        <v>15</v>
      </c>
      <c r="B172">
        <v>171</v>
      </c>
      <c r="C172" s="26">
        <v>0</v>
      </c>
      <c r="D172" s="26">
        <v>496</v>
      </c>
      <c r="E172" s="26">
        <v>0</v>
      </c>
      <c r="F172">
        <v>-0.49576032734138586</v>
      </c>
      <c r="G172">
        <v>-0.50538848523666458</v>
      </c>
      <c r="H172">
        <v>9.6281578952787106E-3</v>
      </c>
      <c r="I172" t="s">
        <v>240</v>
      </c>
      <c r="J172" t="s">
        <v>241</v>
      </c>
      <c r="K172" t="s">
        <v>66</v>
      </c>
      <c r="L172" t="s">
        <v>274</v>
      </c>
      <c r="M172" s="27">
        <v>24</v>
      </c>
      <c r="N172" s="28">
        <v>2</v>
      </c>
      <c r="O172">
        <v>17.350000000000001</v>
      </c>
      <c r="P172">
        <v>3</v>
      </c>
      <c r="Q172">
        <v>1</v>
      </c>
      <c r="R172">
        <v>2</v>
      </c>
      <c r="S172">
        <v>3.5</v>
      </c>
      <c r="T172">
        <v>1</v>
      </c>
      <c r="U172">
        <v>1</v>
      </c>
      <c r="V172">
        <v>0.22222222222222221</v>
      </c>
      <c r="W172">
        <v>4.5</v>
      </c>
      <c r="X172">
        <v>0</v>
      </c>
      <c r="Y172">
        <v>0</v>
      </c>
      <c r="Z172">
        <v>1.5</v>
      </c>
      <c r="AA172">
        <v>-2.0485917326862184</v>
      </c>
      <c r="AB172">
        <v>-0.51591570809391052</v>
      </c>
      <c r="AC172">
        <v>-1.4204948705474831</v>
      </c>
      <c r="AD172">
        <v>0.12148094195645025</v>
      </c>
      <c r="AE172">
        <v>9.0681727711352921E-3</v>
      </c>
      <c r="AF172">
        <v>0.42422314961864949</v>
      </c>
      <c r="AG172">
        <v>-1.5207161225281454</v>
      </c>
      <c r="AH172">
        <v>-4.0092244408324193E-2</v>
      </c>
      <c r="AI172">
        <v>0.44254204678786557</v>
      </c>
    </row>
    <row r="173" spans="1:35" x14ac:dyDescent="0.3">
      <c r="A173">
        <v>15</v>
      </c>
      <c r="B173">
        <v>172</v>
      </c>
      <c r="C173" s="26">
        <v>88.2</v>
      </c>
      <c r="D173" s="26">
        <v>87</v>
      </c>
      <c r="E173" s="26">
        <v>82</v>
      </c>
      <c r="F173">
        <v>-0.50113620320752494</v>
      </c>
      <c r="G173">
        <v>-0.15912260576234497</v>
      </c>
      <c r="H173">
        <v>-0.34201359744518001</v>
      </c>
      <c r="I173" t="s">
        <v>394</v>
      </c>
      <c r="J173" t="s">
        <v>32</v>
      </c>
      <c r="K173" t="s">
        <v>48</v>
      </c>
      <c r="L173" t="s">
        <v>45</v>
      </c>
      <c r="M173" s="27">
        <v>21.6</v>
      </c>
      <c r="N173" s="28">
        <v>5</v>
      </c>
      <c r="O173">
        <v>23.363333333333333</v>
      </c>
      <c r="P173">
        <v>9.8000000000000007</v>
      </c>
      <c r="Q173">
        <v>0</v>
      </c>
      <c r="R173">
        <v>7</v>
      </c>
      <c r="S173">
        <v>0.8</v>
      </c>
      <c r="T173">
        <v>0.6</v>
      </c>
      <c r="U173">
        <v>2</v>
      </c>
      <c r="V173">
        <v>0.66666666666666663</v>
      </c>
      <c r="W173">
        <v>5.4</v>
      </c>
      <c r="X173">
        <v>0.65</v>
      </c>
      <c r="Y173">
        <v>4</v>
      </c>
      <c r="Z173">
        <v>1.2</v>
      </c>
      <c r="AA173">
        <v>-0.94984679367508473</v>
      </c>
      <c r="AB173">
        <v>-1.4747590814619411</v>
      </c>
      <c r="AC173">
        <v>0.36785675547181301</v>
      </c>
      <c r="AD173">
        <v>-1.091475857893462</v>
      </c>
      <c r="AE173">
        <v>-0.86264870599422616</v>
      </c>
      <c r="AF173">
        <v>1.9761547708737872</v>
      </c>
      <c r="AG173">
        <v>1.3400580939981994</v>
      </c>
      <c r="AH173">
        <v>-1.4732345097735613</v>
      </c>
      <c r="AI173">
        <v>0.73579187659337064</v>
      </c>
    </row>
    <row r="174" spans="1:35" x14ac:dyDescent="0.3">
      <c r="A174">
        <v>15</v>
      </c>
      <c r="B174">
        <v>173</v>
      </c>
      <c r="C174" s="26">
        <v>146.5</v>
      </c>
      <c r="D174" s="26">
        <v>144</v>
      </c>
      <c r="E174" s="26">
        <v>22</v>
      </c>
      <c r="F174">
        <v>-0.50245544801056863</v>
      </c>
      <c r="G174">
        <v>-0.22318769653118353</v>
      </c>
      <c r="H174">
        <v>-0.2792677514793851</v>
      </c>
      <c r="I174" t="s">
        <v>401</v>
      </c>
      <c r="J174" t="s">
        <v>32</v>
      </c>
      <c r="K174" t="s">
        <v>160</v>
      </c>
      <c r="L174" t="s">
        <v>275</v>
      </c>
      <c r="M174" s="27">
        <v>26.2</v>
      </c>
      <c r="N174" s="28">
        <v>5</v>
      </c>
      <c r="O174">
        <v>21.59</v>
      </c>
      <c r="P174">
        <v>8</v>
      </c>
      <c r="Q174">
        <v>0.4</v>
      </c>
      <c r="R174">
        <v>5.2</v>
      </c>
      <c r="S174">
        <v>3</v>
      </c>
      <c r="T174">
        <v>0.8</v>
      </c>
      <c r="U174">
        <v>1</v>
      </c>
      <c r="V174">
        <v>0.54838709677419351</v>
      </c>
      <c r="W174">
        <v>6.2</v>
      </c>
      <c r="X174">
        <v>0.5714285714285714</v>
      </c>
      <c r="Y174">
        <v>1.4</v>
      </c>
      <c r="Z174">
        <v>1</v>
      </c>
      <c r="AA174">
        <v>-1.2406910422368553</v>
      </c>
      <c r="AB174">
        <v>-1.0912217321147288</v>
      </c>
      <c r="AC174">
        <v>-0.2759498298951335</v>
      </c>
      <c r="AD174">
        <v>-0.10314068764538535</v>
      </c>
      <c r="AE174">
        <v>-0.42679026661154529</v>
      </c>
      <c r="AF174">
        <v>0.42422314961864949</v>
      </c>
      <c r="AG174">
        <v>0.57720710416295473</v>
      </c>
      <c r="AH174">
        <v>-0.80361772718898195</v>
      </c>
      <c r="AI174">
        <v>0.93129176313037398</v>
      </c>
    </row>
    <row r="175" spans="1:35" x14ac:dyDescent="0.3">
      <c r="A175">
        <v>15</v>
      </c>
      <c r="B175">
        <v>174</v>
      </c>
      <c r="C175" s="26">
        <v>68.2</v>
      </c>
      <c r="D175" s="26">
        <v>74</v>
      </c>
      <c r="E175" s="26">
        <v>93</v>
      </c>
      <c r="F175">
        <v>-0.50857380986130607</v>
      </c>
      <c r="G175">
        <v>-0.70015789933154482</v>
      </c>
      <c r="H175">
        <v>0.19158408947023875</v>
      </c>
      <c r="I175" t="s">
        <v>164</v>
      </c>
      <c r="J175" t="s">
        <v>32</v>
      </c>
      <c r="K175" t="s">
        <v>160</v>
      </c>
      <c r="L175" t="s">
        <v>274</v>
      </c>
      <c r="M175" s="27">
        <v>20.3</v>
      </c>
      <c r="N175" s="28">
        <v>5</v>
      </c>
      <c r="O175">
        <v>26.419999999999998</v>
      </c>
      <c r="P175">
        <v>15.6</v>
      </c>
      <c r="Q175">
        <v>1</v>
      </c>
      <c r="R175">
        <v>2.6</v>
      </c>
      <c r="S175">
        <v>7</v>
      </c>
      <c r="T175">
        <v>0.4</v>
      </c>
      <c r="U175">
        <v>0</v>
      </c>
      <c r="V175">
        <v>0.39436619718309857</v>
      </c>
      <c r="W175">
        <v>14.2</v>
      </c>
      <c r="X175">
        <v>0.70833333333333337</v>
      </c>
      <c r="Y175">
        <v>4.8</v>
      </c>
      <c r="Z175">
        <v>3.2</v>
      </c>
      <c r="AA175">
        <v>-1.2681992753824032E-2</v>
      </c>
      <c r="AB175">
        <v>-0.51591570809391052</v>
      </c>
      <c r="AC175">
        <v>-1.2058926754251675</v>
      </c>
      <c r="AD175">
        <v>1.6938323491692995</v>
      </c>
      <c r="AE175">
        <v>-1.2985071453769068</v>
      </c>
      <c r="AF175">
        <v>-1.1277084716364882</v>
      </c>
      <c r="AG175">
        <v>-1.5221974361780986</v>
      </c>
      <c r="AH175">
        <v>-1.0931430249121452</v>
      </c>
      <c r="AI175">
        <v>-1.2192069887766632</v>
      </c>
    </row>
    <row r="176" spans="1:35" x14ac:dyDescent="0.3">
      <c r="A176">
        <v>15</v>
      </c>
      <c r="B176">
        <v>175</v>
      </c>
      <c r="C176" s="26">
        <v>136.80000000000001</v>
      </c>
      <c r="D176" s="26">
        <v>162</v>
      </c>
      <c r="E176" s="26">
        <v>29</v>
      </c>
      <c r="F176">
        <v>-0.50869649116175553</v>
      </c>
      <c r="G176">
        <v>-0.40639298713584737</v>
      </c>
      <c r="H176">
        <v>-0.10230350402590815</v>
      </c>
      <c r="I176" t="s">
        <v>416</v>
      </c>
      <c r="J176" t="s">
        <v>32</v>
      </c>
      <c r="K176" t="s">
        <v>42</v>
      </c>
      <c r="L176" t="s">
        <v>274</v>
      </c>
      <c r="M176" s="27">
        <v>33.700000000000003</v>
      </c>
      <c r="N176" s="28">
        <v>3</v>
      </c>
      <c r="O176">
        <v>18.850000000000001</v>
      </c>
      <c r="P176">
        <v>6.666666666666667</v>
      </c>
      <c r="Q176">
        <v>1</v>
      </c>
      <c r="R176">
        <v>3.6666666666666665</v>
      </c>
      <c r="S176">
        <v>4.666666666666667</v>
      </c>
      <c r="T176">
        <v>0.66666666666666663</v>
      </c>
      <c r="U176">
        <v>0</v>
      </c>
      <c r="V176">
        <v>0.3888888888888889</v>
      </c>
      <c r="W176">
        <v>6</v>
      </c>
      <c r="X176">
        <v>1</v>
      </c>
      <c r="Y176">
        <v>1</v>
      </c>
      <c r="Z176">
        <v>1.3333333333333333</v>
      </c>
      <c r="AA176">
        <v>-1.4561312263566852</v>
      </c>
      <c r="AB176">
        <v>-0.51591570809391052</v>
      </c>
      <c r="AC176">
        <v>-0.82437766187438444</v>
      </c>
      <c r="AD176">
        <v>0.64559807769406685</v>
      </c>
      <c r="AE176">
        <v>-0.71736255953333261</v>
      </c>
      <c r="AF176">
        <v>-1.1277084716364882</v>
      </c>
      <c r="AG176">
        <v>-0.70212006499237323</v>
      </c>
      <c r="AH176">
        <v>0.43502211166844573</v>
      </c>
      <c r="AI176">
        <v>0.60545861890203512</v>
      </c>
    </row>
    <row r="177" spans="1:35" x14ac:dyDescent="0.3">
      <c r="A177">
        <v>15</v>
      </c>
      <c r="B177">
        <v>176</v>
      </c>
      <c r="C177" s="26">
        <v>0</v>
      </c>
      <c r="D177" s="26">
        <v>245</v>
      </c>
      <c r="E177" s="26">
        <v>4</v>
      </c>
      <c r="F177">
        <v>-0.50980908499122335</v>
      </c>
      <c r="G177">
        <v>-0.14717475292858759</v>
      </c>
      <c r="H177">
        <v>-0.36263433206263573</v>
      </c>
      <c r="I177" t="s">
        <v>395</v>
      </c>
      <c r="J177" t="s">
        <v>396</v>
      </c>
      <c r="K177" t="s">
        <v>56</v>
      </c>
      <c r="L177" t="s">
        <v>274</v>
      </c>
      <c r="M177" s="27">
        <v>28.1</v>
      </c>
      <c r="N177" s="28">
        <v>5</v>
      </c>
      <c r="O177">
        <v>25.75333333333333</v>
      </c>
      <c r="P177">
        <v>11.4</v>
      </c>
      <c r="Q177">
        <v>3</v>
      </c>
      <c r="R177">
        <v>1.2</v>
      </c>
      <c r="S177">
        <v>1.6</v>
      </c>
      <c r="T177">
        <v>0.6</v>
      </c>
      <c r="U177">
        <v>0</v>
      </c>
      <c r="V177">
        <v>0.60606060606060608</v>
      </c>
      <c r="W177">
        <v>6.6</v>
      </c>
      <c r="X177">
        <v>1</v>
      </c>
      <c r="Y177">
        <v>0.4</v>
      </c>
      <c r="Z177">
        <v>0.8</v>
      </c>
      <c r="AA177">
        <v>-0.69131857273128872</v>
      </c>
      <c r="AB177">
        <v>1.4017710386421509</v>
      </c>
      <c r="AC177">
        <v>-1.7066311307105704</v>
      </c>
      <c r="AD177">
        <v>-0.73208125053052497</v>
      </c>
      <c r="AE177">
        <v>-0.86264870599422616</v>
      </c>
      <c r="AF177">
        <v>-1.1277084716364882</v>
      </c>
      <c r="AG177">
        <v>1.117299168913898</v>
      </c>
      <c r="AH177">
        <v>0.14995349802238375</v>
      </c>
      <c r="AI177">
        <v>1.1267916496673773</v>
      </c>
    </row>
    <row r="178" spans="1:35" x14ac:dyDescent="0.3">
      <c r="A178">
        <v>15</v>
      </c>
      <c r="B178">
        <v>177</v>
      </c>
      <c r="C178" s="26">
        <v>0</v>
      </c>
      <c r="D178" s="26">
        <v>336</v>
      </c>
      <c r="E178" s="26">
        <v>0</v>
      </c>
      <c r="F178">
        <v>-0.51761164296505069</v>
      </c>
      <c r="G178">
        <v>-0.38821927379882798</v>
      </c>
      <c r="H178">
        <v>-0.12939236916622271</v>
      </c>
      <c r="I178" t="s">
        <v>250</v>
      </c>
      <c r="J178" t="s">
        <v>32</v>
      </c>
      <c r="K178" t="s">
        <v>39</v>
      </c>
      <c r="L178" t="s">
        <v>274</v>
      </c>
      <c r="M178" s="27">
        <v>35.4</v>
      </c>
      <c r="N178" s="28">
        <v>1</v>
      </c>
      <c r="O178">
        <v>15.75</v>
      </c>
      <c r="P178">
        <v>11</v>
      </c>
      <c r="Q178">
        <v>3</v>
      </c>
      <c r="R178">
        <v>1</v>
      </c>
      <c r="S178">
        <v>3</v>
      </c>
      <c r="T178">
        <v>0</v>
      </c>
      <c r="U178">
        <v>0</v>
      </c>
      <c r="V178">
        <v>0.5</v>
      </c>
      <c r="W178">
        <v>6</v>
      </c>
      <c r="X178">
        <v>1</v>
      </c>
      <c r="Y178">
        <v>2</v>
      </c>
      <c r="Z178">
        <v>2</v>
      </c>
      <c r="AA178">
        <v>-0.75595062796723778</v>
      </c>
      <c r="AB178">
        <v>1.4017710386421509</v>
      </c>
      <c r="AC178">
        <v>-1.7781651957513422</v>
      </c>
      <c r="AD178">
        <v>-0.10314068764538535</v>
      </c>
      <c r="AE178">
        <v>-2.1702240241422683</v>
      </c>
      <c r="AF178">
        <v>-1.1277084716364882</v>
      </c>
      <c r="AG178">
        <v>0.17551570612054579</v>
      </c>
      <c r="AH178">
        <v>0.9101364677452155</v>
      </c>
      <c r="AI178">
        <v>-4.6207669554642838E-2</v>
      </c>
    </row>
    <row r="179" spans="1:35" x14ac:dyDescent="0.3">
      <c r="A179">
        <v>15</v>
      </c>
      <c r="B179">
        <v>178</v>
      </c>
      <c r="C179" s="26">
        <v>140.30000000000001</v>
      </c>
      <c r="D179" s="26">
        <v>235</v>
      </c>
      <c r="E179" s="26">
        <v>5</v>
      </c>
      <c r="F179">
        <v>-0.51849064153920332</v>
      </c>
      <c r="G179">
        <v>-0.56360820701333236</v>
      </c>
      <c r="H179">
        <v>4.511756547412904E-2</v>
      </c>
      <c r="I179" t="s">
        <v>445</v>
      </c>
      <c r="J179" t="s">
        <v>32</v>
      </c>
      <c r="K179" t="s">
        <v>76</v>
      </c>
      <c r="L179" t="s">
        <v>274</v>
      </c>
      <c r="M179" s="27">
        <v>21.2</v>
      </c>
      <c r="N179" s="28">
        <v>5</v>
      </c>
      <c r="O179">
        <v>21.13</v>
      </c>
      <c r="P179">
        <v>11</v>
      </c>
      <c r="Q179">
        <v>2.4</v>
      </c>
      <c r="R179">
        <v>2.6</v>
      </c>
      <c r="S179">
        <v>2</v>
      </c>
      <c r="T179">
        <v>0.4</v>
      </c>
      <c r="U179">
        <v>0.4</v>
      </c>
      <c r="V179">
        <v>0.4</v>
      </c>
      <c r="W179">
        <v>10</v>
      </c>
      <c r="X179">
        <v>0.75</v>
      </c>
      <c r="Y179">
        <v>0.8</v>
      </c>
      <c r="Z179">
        <v>2.4</v>
      </c>
      <c r="AA179">
        <v>-0.75595062796723778</v>
      </c>
      <c r="AB179">
        <v>0.82646501462133237</v>
      </c>
      <c r="AC179">
        <v>-1.2058926754251675</v>
      </c>
      <c r="AD179">
        <v>-0.55238394684905656</v>
      </c>
      <c r="AE179">
        <v>-1.2985071453769068</v>
      </c>
      <c r="AF179">
        <v>-0.50693582313443308</v>
      </c>
      <c r="AG179">
        <v>-1.0058319297169185</v>
      </c>
      <c r="AH179">
        <v>-0.13622928664295381</v>
      </c>
      <c r="AI179">
        <v>-0.43720744262864947</v>
      </c>
    </row>
    <row r="180" spans="1:35" x14ac:dyDescent="0.3">
      <c r="A180">
        <v>15</v>
      </c>
      <c r="B180">
        <v>179</v>
      </c>
      <c r="C180" s="26">
        <v>139.1</v>
      </c>
      <c r="D180" s="26">
        <v>174</v>
      </c>
      <c r="E180" s="26">
        <v>10</v>
      </c>
      <c r="F180">
        <v>-0.51873388304210244</v>
      </c>
      <c r="G180">
        <v>-0.62618354092533701</v>
      </c>
      <c r="H180">
        <v>0.10744965788323457</v>
      </c>
      <c r="I180" t="s">
        <v>285</v>
      </c>
      <c r="J180" t="s">
        <v>32</v>
      </c>
      <c r="K180" t="s">
        <v>52</v>
      </c>
      <c r="L180" t="s">
        <v>275</v>
      </c>
      <c r="M180" s="27">
        <v>20.2</v>
      </c>
      <c r="N180" s="28">
        <v>5</v>
      </c>
      <c r="O180">
        <v>23.236666666666668</v>
      </c>
      <c r="P180">
        <v>7.8</v>
      </c>
      <c r="Q180">
        <v>0.6</v>
      </c>
      <c r="R180">
        <v>3.8</v>
      </c>
      <c r="S180">
        <v>1.8</v>
      </c>
      <c r="T180">
        <v>1</v>
      </c>
      <c r="U180">
        <v>0.6</v>
      </c>
      <c r="V180">
        <v>0.28260869565217389</v>
      </c>
      <c r="W180">
        <v>9.1999999999999993</v>
      </c>
      <c r="X180">
        <v>0.83333333333333337</v>
      </c>
      <c r="Y180">
        <v>2.4</v>
      </c>
      <c r="Z180">
        <v>1.6</v>
      </c>
      <c r="AA180">
        <v>-1.2730070698548299</v>
      </c>
      <c r="AB180">
        <v>-0.89945305744112281</v>
      </c>
      <c r="AC180">
        <v>-0.77668828518053656</v>
      </c>
      <c r="AD180">
        <v>-0.64223259868979077</v>
      </c>
      <c r="AE180">
        <v>9.0681727711352921E-3</v>
      </c>
      <c r="AF180">
        <v>-0.19654949888340564</v>
      </c>
      <c r="AG180">
        <v>-2.3493067905526797</v>
      </c>
      <c r="AH180">
        <v>0.14772515598383318</v>
      </c>
      <c r="AI180">
        <v>0.34479210351936379</v>
      </c>
    </row>
    <row r="181" spans="1:35" x14ac:dyDescent="0.3">
      <c r="A181">
        <v>15</v>
      </c>
      <c r="B181">
        <v>180</v>
      </c>
      <c r="C181" s="26">
        <v>0</v>
      </c>
      <c r="D181" s="26">
        <v>394</v>
      </c>
      <c r="E181" s="26">
        <v>2</v>
      </c>
      <c r="F181">
        <v>-0.53190933156000031</v>
      </c>
      <c r="G181">
        <v>-0.54804109552467928</v>
      </c>
      <c r="H181">
        <v>1.6131763964678969E-2</v>
      </c>
      <c r="I181" t="s">
        <v>266</v>
      </c>
      <c r="J181" t="s">
        <v>418</v>
      </c>
      <c r="K181" t="s">
        <v>60</v>
      </c>
      <c r="L181" t="s">
        <v>274</v>
      </c>
      <c r="M181" s="27">
        <v>27.1</v>
      </c>
      <c r="N181" s="28">
        <v>5</v>
      </c>
      <c r="O181">
        <v>25.663333333333334</v>
      </c>
      <c r="P181">
        <v>9.1999999999999993</v>
      </c>
      <c r="Q181">
        <v>0.4</v>
      </c>
      <c r="R181">
        <v>3.8</v>
      </c>
      <c r="S181">
        <v>2.2000000000000002</v>
      </c>
      <c r="T181">
        <v>1.2</v>
      </c>
      <c r="U181">
        <v>0</v>
      </c>
      <c r="V181">
        <v>0.29166666666666669</v>
      </c>
      <c r="W181">
        <v>9.6</v>
      </c>
      <c r="X181">
        <v>0.84210526315789469</v>
      </c>
      <c r="Y181">
        <v>3.8</v>
      </c>
      <c r="Z181">
        <v>0.8</v>
      </c>
      <c r="AA181">
        <v>-1.0467948765290085</v>
      </c>
      <c r="AB181">
        <v>-1.0912217321147288</v>
      </c>
      <c r="AC181">
        <v>-0.77668828518053656</v>
      </c>
      <c r="AD181">
        <v>-0.46253529500832224</v>
      </c>
      <c r="AE181">
        <v>0.4449266121538159</v>
      </c>
      <c r="AF181">
        <v>-1.1277084716364882</v>
      </c>
      <c r="AG181">
        <v>-2.3357961884694887</v>
      </c>
      <c r="AH181">
        <v>0.33665672739526614</v>
      </c>
      <c r="AI181">
        <v>1.1267916496673773</v>
      </c>
    </row>
    <row r="182" spans="1:35" x14ac:dyDescent="0.3">
      <c r="A182">
        <v>16</v>
      </c>
      <c r="B182">
        <v>181</v>
      </c>
      <c r="C182" s="26">
        <v>0</v>
      </c>
      <c r="D182" s="26">
        <v>690</v>
      </c>
      <c r="E182" s="26">
        <v>1</v>
      </c>
      <c r="F182">
        <v>-0.53245023746380049</v>
      </c>
      <c r="G182">
        <v>-0.31708830478315425</v>
      </c>
      <c r="H182">
        <v>-0.21536193268064624</v>
      </c>
      <c r="I182" t="s">
        <v>397</v>
      </c>
      <c r="J182" t="s">
        <v>32</v>
      </c>
      <c r="K182" t="s">
        <v>72</v>
      </c>
      <c r="L182" t="s">
        <v>275</v>
      </c>
      <c r="M182" s="27">
        <v>23.7</v>
      </c>
      <c r="N182" s="28">
        <v>5</v>
      </c>
      <c r="O182">
        <v>19.166666666666664</v>
      </c>
      <c r="P182">
        <v>10</v>
      </c>
      <c r="Q182">
        <v>2</v>
      </c>
      <c r="R182">
        <v>3.4</v>
      </c>
      <c r="S182">
        <v>1</v>
      </c>
      <c r="T182">
        <v>0.2</v>
      </c>
      <c r="U182">
        <v>0.4</v>
      </c>
      <c r="V182">
        <v>0.42857142857142855</v>
      </c>
      <c r="W182">
        <v>7</v>
      </c>
      <c r="X182">
        <v>1</v>
      </c>
      <c r="Y182">
        <v>2</v>
      </c>
      <c r="Z182">
        <v>0.6</v>
      </c>
      <c r="AA182">
        <v>-0.91753076605711026</v>
      </c>
      <c r="AB182">
        <v>0.4429276652741202</v>
      </c>
      <c r="AC182">
        <v>-0.91975641526208018</v>
      </c>
      <c r="AD182">
        <v>-1.0016272060527278</v>
      </c>
      <c r="AE182">
        <v>-1.7343655847595874</v>
      </c>
      <c r="AF182">
        <v>-0.50693582313443308</v>
      </c>
      <c r="AG182">
        <v>-0.44893461700616522</v>
      </c>
      <c r="AH182">
        <v>0.9101364677452155</v>
      </c>
      <c r="AI182">
        <v>1.3222915362043808</v>
      </c>
    </row>
    <row r="183" spans="1:35" x14ac:dyDescent="0.3">
      <c r="A183">
        <v>16</v>
      </c>
      <c r="B183">
        <v>182</v>
      </c>
      <c r="C183" s="26">
        <v>0</v>
      </c>
      <c r="D183" s="26">
        <v>252</v>
      </c>
      <c r="E183" s="26">
        <v>4</v>
      </c>
      <c r="F183">
        <v>-0.53321200591920082</v>
      </c>
      <c r="G183">
        <v>-0.22485216124957372</v>
      </c>
      <c r="H183">
        <v>-0.30835984466962707</v>
      </c>
      <c r="I183" t="s">
        <v>398</v>
      </c>
      <c r="J183" t="s">
        <v>399</v>
      </c>
      <c r="K183" t="s">
        <v>78</v>
      </c>
      <c r="L183" t="s">
        <v>274</v>
      </c>
      <c r="M183" s="27">
        <v>27.6</v>
      </c>
      <c r="N183" s="28">
        <v>5</v>
      </c>
      <c r="O183">
        <v>20.593333333333334</v>
      </c>
      <c r="P183">
        <v>10.6</v>
      </c>
      <c r="Q183">
        <v>0</v>
      </c>
      <c r="R183">
        <v>3.4</v>
      </c>
      <c r="S183">
        <v>6.4</v>
      </c>
      <c r="T183">
        <v>0.4</v>
      </c>
      <c r="U183">
        <v>0.4</v>
      </c>
      <c r="V183">
        <v>0.625</v>
      </c>
      <c r="W183">
        <v>8</v>
      </c>
      <c r="X183">
        <v>0.75</v>
      </c>
      <c r="Y183">
        <v>0.8</v>
      </c>
      <c r="Z183">
        <v>1.8</v>
      </c>
      <c r="AA183">
        <v>-0.82058268320318684</v>
      </c>
      <c r="AB183">
        <v>-1.4747590814619411</v>
      </c>
      <c r="AC183">
        <v>-0.91975641526208018</v>
      </c>
      <c r="AD183">
        <v>1.4242863936470969</v>
      </c>
      <c r="AE183">
        <v>-1.2985071453769068</v>
      </c>
      <c r="AF183">
        <v>-0.50693582313443308</v>
      </c>
      <c r="AG183">
        <v>1.5595223732058814</v>
      </c>
      <c r="AH183">
        <v>-0.13622928664295381</v>
      </c>
      <c r="AI183">
        <v>0.14929221698236048</v>
      </c>
    </row>
    <row r="184" spans="1:35" x14ac:dyDescent="0.3">
      <c r="A184">
        <v>16</v>
      </c>
      <c r="B184">
        <v>183</v>
      </c>
      <c r="C184" s="26">
        <v>141.5</v>
      </c>
      <c r="D184" s="26">
        <v>130</v>
      </c>
      <c r="E184" s="26">
        <v>34</v>
      </c>
      <c r="F184">
        <v>-0.53570256185860965</v>
      </c>
      <c r="G184">
        <v>-0.29005014504037635</v>
      </c>
      <c r="H184">
        <v>-0.2456524168182333</v>
      </c>
      <c r="I184" t="s">
        <v>213</v>
      </c>
      <c r="J184" t="s">
        <v>32</v>
      </c>
      <c r="K184" t="s">
        <v>39</v>
      </c>
      <c r="L184" t="s">
        <v>275</v>
      </c>
      <c r="M184" s="27">
        <v>27.8</v>
      </c>
      <c r="N184" s="28">
        <v>5</v>
      </c>
      <c r="O184">
        <v>28.476666666666667</v>
      </c>
      <c r="P184">
        <v>8.8000000000000007</v>
      </c>
      <c r="Q184">
        <v>2.2000000000000002</v>
      </c>
      <c r="R184">
        <v>5.4</v>
      </c>
      <c r="S184">
        <v>1</v>
      </c>
      <c r="T184">
        <v>0.2</v>
      </c>
      <c r="U184">
        <v>0.6</v>
      </c>
      <c r="V184">
        <v>0.41666666666666669</v>
      </c>
      <c r="W184">
        <v>7.2</v>
      </c>
      <c r="X184">
        <v>0.75</v>
      </c>
      <c r="Y184">
        <v>0.8</v>
      </c>
      <c r="Z184">
        <v>0.2</v>
      </c>
      <c r="AA184">
        <v>-1.1114269317649572</v>
      </c>
      <c r="AB184">
        <v>0.63469633994772645</v>
      </c>
      <c r="AC184">
        <v>-0.20441576485436161</v>
      </c>
      <c r="AD184">
        <v>-1.0016272060527278</v>
      </c>
      <c r="AE184">
        <v>-1.7343655847595874</v>
      </c>
      <c r="AF184">
        <v>-0.19654949888340564</v>
      </c>
      <c r="AG184">
        <v>-0.57382468163150757</v>
      </c>
      <c r="AH184">
        <v>-0.13622928664295381</v>
      </c>
      <c r="AI184">
        <v>1.7132913092783875</v>
      </c>
    </row>
    <row r="185" spans="1:35" x14ac:dyDescent="0.3">
      <c r="A185">
        <v>16</v>
      </c>
      <c r="B185">
        <v>184</v>
      </c>
      <c r="C185" s="26">
        <v>0</v>
      </c>
      <c r="D185" s="26">
        <v>272</v>
      </c>
      <c r="E185" s="26">
        <v>3</v>
      </c>
      <c r="F185">
        <v>-0.53593765681868011</v>
      </c>
      <c r="G185">
        <v>-0.39428765863972143</v>
      </c>
      <c r="H185">
        <v>-0.14164999817895868</v>
      </c>
      <c r="I185" t="s">
        <v>400</v>
      </c>
      <c r="J185" t="s">
        <v>32</v>
      </c>
      <c r="K185" t="s">
        <v>118</v>
      </c>
      <c r="L185" t="s">
        <v>275</v>
      </c>
      <c r="M185" s="27">
        <v>24</v>
      </c>
      <c r="N185" s="28">
        <v>5</v>
      </c>
      <c r="O185">
        <v>21.79</v>
      </c>
      <c r="P185">
        <v>5.6</v>
      </c>
      <c r="Q185">
        <v>1.4</v>
      </c>
      <c r="R185">
        <v>8.1999999999999993</v>
      </c>
      <c r="S185">
        <v>1.2</v>
      </c>
      <c r="T185">
        <v>0.2</v>
      </c>
      <c r="U185">
        <v>0.6</v>
      </c>
      <c r="V185">
        <v>0.45454545454545453</v>
      </c>
      <c r="W185">
        <v>4.4000000000000004</v>
      </c>
      <c r="X185">
        <v>1</v>
      </c>
      <c r="Y185">
        <v>0.2</v>
      </c>
      <c r="Z185">
        <v>1.6</v>
      </c>
      <c r="AA185">
        <v>-1.6284833736525497</v>
      </c>
      <c r="AB185">
        <v>-0.13237835874669829</v>
      </c>
      <c r="AC185">
        <v>0.79706114571644382</v>
      </c>
      <c r="AD185">
        <v>-0.9117785542119935</v>
      </c>
      <c r="AE185">
        <v>-1.7343655847595874</v>
      </c>
      <c r="AF185">
        <v>-0.19654949888340564</v>
      </c>
      <c r="AG185">
        <v>-0.14181743354609563</v>
      </c>
      <c r="AH185">
        <v>5.4930626807029787E-2</v>
      </c>
      <c r="AI185">
        <v>0.34479210351936379</v>
      </c>
    </row>
    <row r="186" spans="1:35" x14ac:dyDescent="0.3">
      <c r="A186">
        <v>16</v>
      </c>
      <c r="B186">
        <v>185</v>
      </c>
      <c r="C186" s="26">
        <v>128.30000000000001</v>
      </c>
      <c r="D186" s="26">
        <v>140</v>
      </c>
      <c r="E186" s="26">
        <v>65</v>
      </c>
      <c r="F186">
        <v>-0.54553409465158931</v>
      </c>
      <c r="G186">
        <v>-0.47331539342101853</v>
      </c>
      <c r="H186">
        <v>-7.2218701230570781E-2</v>
      </c>
      <c r="I186" t="s">
        <v>198</v>
      </c>
      <c r="J186" t="s">
        <v>32</v>
      </c>
      <c r="K186" t="s">
        <v>54</v>
      </c>
      <c r="L186" t="s">
        <v>274</v>
      </c>
      <c r="M186" s="27">
        <v>19.8</v>
      </c>
      <c r="N186" s="28">
        <v>5</v>
      </c>
      <c r="O186">
        <v>24.473333333333333</v>
      </c>
      <c r="P186">
        <v>10.4</v>
      </c>
      <c r="Q186">
        <v>1.2</v>
      </c>
      <c r="R186">
        <v>2.6</v>
      </c>
      <c r="S186">
        <v>1.2</v>
      </c>
      <c r="T186">
        <v>0.8</v>
      </c>
      <c r="U186">
        <v>0.2</v>
      </c>
      <c r="V186">
        <v>0.44186046511627908</v>
      </c>
      <c r="W186">
        <v>8.6</v>
      </c>
      <c r="X186">
        <v>1</v>
      </c>
      <c r="Y186">
        <v>1.6</v>
      </c>
      <c r="Z186">
        <v>2</v>
      </c>
      <c r="AA186">
        <v>-0.8528987108211612</v>
      </c>
      <c r="AB186">
        <v>-0.32414703342030438</v>
      </c>
      <c r="AC186">
        <v>-1.2058926754251675</v>
      </c>
      <c r="AD186">
        <v>-0.9117785542119935</v>
      </c>
      <c r="AE186">
        <v>-0.42679026661154529</v>
      </c>
      <c r="AF186">
        <v>-0.81732214738546061</v>
      </c>
      <c r="AG186">
        <v>-0.39489220867339925</v>
      </c>
      <c r="AH186">
        <v>0.72009072531450757</v>
      </c>
      <c r="AI186">
        <v>-4.6207669554642838E-2</v>
      </c>
    </row>
    <row r="187" spans="1:35" x14ac:dyDescent="0.3">
      <c r="A187">
        <v>16</v>
      </c>
      <c r="B187">
        <v>186</v>
      </c>
      <c r="C187" s="26">
        <v>138.6</v>
      </c>
      <c r="D187" s="26">
        <v>224</v>
      </c>
      <c r="E187" s="26">
        <v>8</v>
      </c>
      <c r="F187">
        <v>-0.55127470353919983</v>
      </c>
      <c r="G187">
        <v>-0.29975946808997761</v>
      </c>
      <c r="H187">
        <v>-0.25151523544922222</v>
      </c>
      <c r="I187" t="s">
        <v>402</v>
      </c>
      <c r="J187" t="s">
        <v>32</v>
      </c>
      <c r="K187" t="s">
        <v>78</v>
      </c>
      <c r="L187" t="s">
        <v>45</v>
      </c>
      <c r="M187" s="27">
        <v>20.3</v>
      </c>
      <c r="N187" s="28">
        <v>5</v>
      </c>
      <c r="O187">
        <v>20.216666666666665</v>
      </c>
      <c r="P187">
        <v>8.1999999999999993</v>
      </c>
      <c r="Q187">
        <v>0.6</v>
      </c>
      <c r="R187">
        <v>4.4000000000000004</v>
      </c>
      <c r="S187">
        <v>1.8</v>
      </c>
      <c r="T187">
        <v>0</v>
      </c>
      <c r="U187">
        <v>1.8</v>
      </c>
      <c r="V187">
        <v>0.5357142857142857</v>
      </c>
      <c r="W187">
        <v>5.6</v>
      </c>
      <c r="X187">
        <v>0.8</v>
      </c>
      <c r="Y187">
        <v>2</v>
      </c>
      <c r="Z187">
        <v>1.2</v>
      </c>
      <c r="AA187">
        <v>-1.208375014618881</v>
      </c>
      <c r="AB187">
        <v>-0.89945305744112281</v>
      </c>
      <c r="AC187">
        <v>-0.56208609005822086</v>
      </c>
      <c r="AD187">
        <v>-0.64223259868979077</v>
      </c>
      <c r="AE187">
        <v>-2.1702240241422683</v>
      </c>
      <c r="AF187">
        <v>1.6657684466227596</v>
      </c>
      <c r="AG187">
        <v>0.42529583537122995</v>
      </c>
      <c r="AH187">
        <v>-4.2320586446874767E-2</v>
      </c>
      <c r="AI187">
        <v>0.73579187659337064</v>
      </c>
    </row>
    <row r="188" spans="1:35" x14ac:dyDescent="0.3">
      <c r="A188">
        <v>16</v>
      </c>
      <c r="B188">
        <v>187</v>
      </c>
      <c r="C188" s="26">
        <v>140</v>
      </c>
      <c r="D188" s="26">
        <v>161</v>
      </c>
      <c r="E188" s="26">
        <v>59</v>
      </c>
      <c r="F188">
        <v>-0.5521093085980725</v>
      </c>
      <c r="G188">
        <v>-0.50436839871858385</v>
      </c>
      <c r="H188">
        <v>-4.7740909879488647E-2</v>
      </c>
      <c r="I188" t="s">
        <v>154</v>
      </c>
      <c r="J188" t="s">
        <v>32</v>
      </c>
      <c r="K188" t="s">
        <v>48</v>
      </c>
      <c r="L188" t="s">
        <v>275</v>
      </c>
      <c r="M188" s="27">
        <v>25.2</v>
      </c>
      <c r="N188" s="28">
        <v>5</v>
      </c>
      <c r="O188">
        <v>25.263333333333332</v>
      </c>
      <c r="P188">
        <v>10.199999999999999</v>
      </c>
      <c r="Q188">
        <v>2</v>
      </c>
      <c r="R188">
        <v>5.4</v>
      </c>
      <c r="S188">
        <v>0.8</v>
      </c>
      <c r="T188">
        <v>0.6</v>
      </c>
      <c r="U188">
        <v>0</v>
      </c>
      <c r="V188">
        <v>0.39583333333333331</v>
      </c>
      <c r="W188">
        <v>9.6</v>
      </c>
      <c r="X188">
        <v>0.75</v>
      </c>
      <c r="Y188">
        <v>0.8</v>
      </c>
      <c r="Z188">
        <v>1.6</v>
      </c>
      <c r="AA188">
        <v>-0.8852147384391359</v>
      </c>
      <c r="AB188">
        <v>0.4429276652741202</v>
      </c>
      <c r="AC188">
        <v>-0.20441576485436161</v>
      </c>
      <c r="AD188">
        <v>-1.091475857893462</v>
      </c>
      <c r="AE188">
        <v>-0.86264870599422616</v>
      </c>
      <c r="AF188">
        <v>-1.1277084716364882</v>
      </c>
      <c r="AG188">
        <v>-1.0193425318001104</v>
      </c>
      <c r="AH188">
        <v>-0.13622928664295381</v>
      </c>
      <c r="AI188">
        <v>0.34479210351936379</v>
      </c>
    </row>
    <row r="189" spans="1:35" x14ac:dyDescent="0.3">
      <c r="A189">
        <v>16</v>
      </c>
      <c r="B189">
        <v>188</v>
      </c>
      <c r="C189" s="26">
        <v>0</v>
      </c>
      <c r="D189" s="26">
        <v>250</v>
      </c>
      <c r="E189" s="26">
        <v>1</v>
      </c>
      <c r="F189">
        <v>-0.55343925722467691</v>
      </c>
      <c r="G189">
        <v>-0.37654429748152685</v>
      </c>
      <c r="H189">
        <v>-0.17689495974315006</v>
      </c>
      <c r="I189" t="s">
        <v>417</v>
      </c>
      <c r="J189" t="s">
        <v>32</v>
      </c>
      <c r="K189" t="s">
        <v>66</v>
      </c>
      <c r="L189" t="s">
        <v>275</v>
      </c>
      <c r="M189" s="27">
        <v>32.700000000000003</v>
      </c>
      <c r="N189" s="28">
        <v>5</v>
      </c>
      <c r="O189">
        <v>16.939999999999998</v>
      </c>
      <c r="P189">
        <v>8.8000000000000007</v>
      </c>
      <c r="Q189">
        <v>2</v>
      </c>
      <c r="R189">
        <v>1.6</v>
      </c>
      <c r="S189">
        <v>1.2</v>
      </c>
      <c r="T189">
        <v>1</v>
      </c>
      <c r="U189">
        <v>0.4</v>
      </c>
      <c r="V189">
        <v>0.3888888888888889</v>
      </c>
      <c r="W189">
        <v>7.2</v>
      </c>
      <c r="X189">
        <v>0.75</v>
      </c>
      <c r="Y189">
        <v>1.6</v>
      </c>
      <c r="Z189">
        <v>0.6</v>
      </c>
      <c r="AA189">
        <v>-1.1114269317649572</v>
      </c>
      <c r="AB189">
        <v>0.4429276652741202</v>
      </c>
      <c r="AC189">
        <v>-1.5635630006290269</v>
      </c>
      <c r="AD189">
        <v>-0.9117785542119935</v>
      </c>
      <c r="AE189">
        <v>9.0681727711352921E-3</v>
      </c>
      <c r="AF189">
        <v>-0.50693582313443308</v>
      </c>
      <c r="AG189">
        <v>-0.83711541296538339</v>
      </c>
      <c r="AH189">
        <v>-0.23236632887758338</v>
      </c>
      <c r="AI189">
        <v>1.3222915362043808</v>
      </c>
    </row>
    <row r="190" spans="1:35" x14ac:dyDescent="0.3">
      <c r="A190">
        <v>16</v>
      </c>
      <c r="B190">
        <v>189</v>
      </c>
      <c r="C190" s="26">
        <v>0</v>
      </c>
      <c r="D190" s="26">
        <v>283</v>
      </c>
      <c r="E190" s="26">
        <v>3</v>
      </c>
      <c r="F190">
        <v>-0.55745044993036819</v>
      </c>
      <c r="G190">
        <v>-0.51239971442370236</v>
      </c>
      <c r="H190">
        <v>-4.5050735506665829E-2</v>
      </c>
      <c r="I190" t="s">
        <v>236</v>
      </c>
      <c r="J190" t="s">
        <v>32</v>
      </c>
      <c r="K190" t="s">
        <v>48</v>
      </c>
      <c r="L190" t="s">
        <v>274</v>
      </c>
      <c r="M190" s="27">
        <v>33.5</v>
      </c>
      <c r="N190" s="28">
        <v>5</v>
      </c>
      <c r="O190">
        <v>23.886666666666667</v>
      </c>
      <c r="P190">
        <v>8.8000000000000007</v>
      </c>
      <c r="Q190">
        <v>1.8</v>
      </c>
      <c r="R190">
        <v>2.6</v>
      </c>
      <c r="S190">
        <v>0.8</v>
      </c>
      <c r="T190">
        <v>0.6</v>
      </c>
      <c r="U190">
        <v>0.4</v>
      </c>
      <c r="V190">
        <v>0.31818181818181818</v>
      </c>
      <c r="W190">
        <v>8.8000000000000007</v>
      </c>
      <c r="X190">
        <v>1</v>
      </c>
      <c r="Y190">
        <v>1.4</v>
      </c>
      <c r="Z190">
        <v>0.8</v>
      </c>
      <c r="AA190">
        <v>-1.1114269317649572</v>
      </c>
      <c r="AB190">
        <v>0.25115899060051411</v>
      </c>
      <c r="AC190">
        <v>-1.2058926754251675</v>
      </c>
      <c r="AD190">
        <v>-1.091475857893462</v>
      </c>
      <c r="AE190">
        <v>-0.86264870599422616</v>
      </c>
      <c r="AF190">
        <v>-0.50693582313443308</v>
      </c>
      <c r="AG190">
        <v>-1.836235929968121</v>
      </c>
      <c r="AH190">
        <v>0.62506785409915366</v>
      </c>
      <c r="AI190">
        <v>1.1267916496673773</v>
      </c>
    </row>
    <row r="191" spans="1:35" x14ac:dyDescent="0.3">
      <c r="A191">
        <v>16</v>
      </c>
      <c r="B191">
        <v>190</v>
      </c>
      <c r="C191" s="26">
        <v>0</v>
      </c>
      <c r="D191" s="26">
        <v>407</v>
      </c>
      <c r="E191" s="26">
        <v>1</v>
      </c>
      <c r="F191">
        <v>-0.56686777148159495</v>
      </c>
      <c r="G191">
        <v>-0.34445751122462348</v>
      </c>
      <c r="H191">
        <v>-0.22241026025697147</v>
      </c>
      <c r="I191" t="s">
        <v>473</v>
      </c>
      <c r="J191" t="s">
        <v>32</v>
      </c>
      <c r="K191" t="s">
        <v>50</v>
      </c>
      <c r="L191" t="s">
        <v>274</v>
      </c>
      <c r="M191" s="27">
        <v>30.4</v>
      </c>
      <c r="N191" s="28">
        <v>5</v>
      </c>
      <c r="O191">
        <v>18.516666666666669</v>
      </c>
      <c r="P191">
        <v>8.8000000000000007</v>
      </c>
      <c r="Q191">
        <v>0.2</v>
      </c>
      <c r="R191">
        <v>2</v>
      </c>
      <c r="S191">
        <v>3</v>
      </c>
      <c r="T191">
        <v>0.8</v>
      </c>
      <c r="U191">
        <v>0.2</v>
      </c>
      <c r="V191">
        <v>0.56521739130434778</v>
      </c>
      <c r="W191">
        <v>4.5999999999999996</v>
      </c>
      <c r="X191">
        <v>0.94444444444444442</v>
      </c>
      <c r="Y191">
        <v>3.6</v>
      </c>
      <c r="Z191">
        <v>1.6</v>
      </c>
      <c r="AA191">
        <v>-1.1114269317649572</v>
      </c>
      <c r="AB191">
        <v>-1.2829904067883351</v>
      </c>
      <c r="AC191">
        <v>-1.4204948705474831</v>
      </c>
      <c r="AD191">
        <v>-0.10314068764538535</v>
      </c>
      <c r="AE191">
        <v>-0.42679026661154529</v>
      </c>
      <c r="AF191">
        <v>-0.81732214738546061</v>
      </c>
      <c r="AG191">
        <v>0.52316469583018976</v>
      </c>
      <c r="AH191">
        <v>1.1940909103720021</v>
      </c>
      <c r="AI191">
        <v>0.34479210351936379</v>
      </c>
    </row>
    <row r="192" spans="1:35" x14ac:dyDescent="0.3">
      <c r="A192">
        <v>16</v>
      </c>
      <c r="B192">
        <v>191</v>
      </c>
      <c r="C192" s="26">
        <v>140.4</v>
      </c>
      <c r="D192" s="26">
        <v>187</v>
      </c>
      <c r="E192" s="26">
        <v>21</v>
      </c>
      <c r="F192">
        <v>-0.56862315486958681</v>
      </c>
      <c r="G192">
        <v>-0.43850884440302279</v>
      </c>
      <c r="H192">
        <v>-0.13011431046656402</v>
      </c>
      <c r="I192" t="s">
        <v>288</v>
      </c>
      <c r="J192" t="s">
        <v>32</v>
      </c>
      <c r="K192" t="s">
        <v>37</v>
      </c>
      <c r="L192" t="s">
        <v>274</v>
      </c>
      <c r="M192" s="27">
        <v>20.399999999999999</v>
      </c>
      <c r="N192" s="28">
        <v>5</v>
      </c>
      <c r="O192">
        <v>26.360000000000003</v>
      </c>
      <c r="P192">
        <v>12.8</v>
      </c>
      <c r="Q192">
        <v>2</v>
      </c>
      <c r="R192">
        <v>2.2000000000000002</v>
      </c>
      <c r="S192">
        <v>1.8</v>
      </c>
      <c r="T192">
        <v>0.4</v>
      </c>
      <c r="U192">
        <v>0.2</v>
      </c>
      <c r="V192">
        <v>0.42857142857142855</v>
      </c>
      <c r="W192">
        <v>11.2</v>
      </c>
      <c r="X192">
        <v>0.8571428571428571</v>
      </c>
      <c r="Y192">
        <v>1.4</v>
      </c>
      <c r="Z192">
        <v>1.2</v>
      </c>
      <c r="AA192">
        <v>-0.46510637940546701</v>
      </c>
      <c r="AB192">
        <v>0.4429276652741202</v>
      </c>
      <c r="AC192">
        <v>-1.348960805506711</v>
      </c>
      <c r="AD192">
        <v>-0.64223259868979077</v>
      </c>
      <c r="AE192">
        <v>-1.2985071453769068</v>
      </c>
      <c r="AF192">
        <v>-0.81732214738546061</v>
      </c>
      <c r="AG192">
        <v>-0.70200939213346836</v>
      </c>
      <c r="AH192">
        <v>0.14883932700310856</v>
      </c>
      <c r="AI192">
        <v>0.73579187659337064</v>
      </c>
    </row>
    <row r="193" spans="1:35" x14ac:dyDescent="0.3">
      <c r="A193">
        <v>16</v>
      </c>
      <c r="B193">
        <v>192</v>
      </c>
      <c r="C193" s="26">
        <v>0</v>
      </c>
      <c r="D193" s="26">
        <v>251</v>
      </c>
      <c r="E193" s="26">
        <v>9</v>
      </c>
      <c r="F193">
        <v>-0.56948677620031629</v>
      </c>
      <c r="G193">
        <v>-0.31123527715400212</v>
      </c>
      <c r="H193">
        <v>-0.25825149904631417</v>
      </c>
      <c r="I193" t="s">
        <v>261</v>
      </c>
      <c r="J193" t="s">
        <v>32</v>
      </c>
      <c r="K193" t="s">
        <v>64</v>
      </c>
      <c r="L193" t="s">
        <v>275</v>
      </c>
      <c r="M193" s="27">
        <v>24.9</v>
      </c>
      <c r="N193" s="28">
        <v>5</v>
      </c>
      <c r="O193">
        <v>19.86</v>
      </c>
      <c r="P193">
        <v>8.8000000000000007</v>
      </c>
      <c r="Q193">
        <v>0</v>
      </c>
      <c r="R193">
        <v>5.4</v>
      </c>
      <c r="S193">
        <v>0.8</v>
      </c>
      <c r="T193">
        <v>1.2</v>
      </c>
      <c r="U193">
        <v>0.4</v>
      </c>
      <c r="V193">
        <v>0.58064516129032262</v>
      </c>
      <c r="W193">
        <v>6.2</v>
      </c>
      <c r="X193">
        <v>0.8</v>
      </c>
      <c r="Y193">
        <v>2</v>
      </c>
      <c r="Z193">
        <v>1.6</v>
      </c>
      <c r="AA193">
        <v>-1.1114269317649572</v>
      </c>
      <c r="AB193">
        <v>-1.4747590814619411</v>
      </c>
      <c r="AC193">
        <v>-0.20441576485436161</v>
      </c>
      <c r="AD193">
        <v>-1.091475857893462</v>
      </c>
      <c r="AE193">
        <v>0.4449266121538159</v>
      </c>
      <c r="AF193">
        <v>-0.50693582313443308</v>
      </c>
      <c r="AG193">
        <v>0.84049783549683121</v>
      </c>
      <c r="AH193">
        <v>-4.2320586446874767E-2</v>
      </c>
      <c r="AI193">
        <v>0.34479210351936379</v>
      </c>
    </row>
    <row r="194" spans="1:35" x14ac:dyDescent="0.3">
      <c r="A194">
        <v>17</v>
      </c>
      <c r="B194">
        <v>193</v>
      </c>
      <c r="C194" s="26">
        <v>135</v>
      </c>
      <c r="D194" s="26">
        <v>267</v>
      </c>
      <c r="E194" s="26">
        <v>8</v>
      </c>
      <c r="F194">
        <v>-0.5704257010313053</v>
      </c>
      <c r="G194">
        <v>-0.30477288165575267</v>
      </c>
      <c r="H194">
        <v>-0.26565281937555263</v>
      </c>
      <c r="I194" t="s">
        <v>451</v>
      </c>
      <c r="J194" t="s">
        <v>452</v>
      </c>
      <c r="K194" t="s">
        <v>76</v>
      </c>
      <c r="L194" t="s">
        <v>45</v>
      </c>
      <c r="M194" s="27">
        <v>23.9</v>
      </c>
      <c r="N194" s="28">
        <v>5</v>
      </c>
      <c r="O194">
        <v>23.083333333333332</v>
      </c>
      <c r="P194">
        <v>13</v>
      </c>
      <c r="Q194">
        <v>0</v>
      </c>
      <c r="R194">
        <v>5.8</v>
      </c>
      <c r="S194">
        <v>1.6</v>
      </c>
      <c r="T194">
        <v>0.6</v>
      </c>
      <c r="U194">
        <v>1.4</v>
      </c>
      <c r="V194">
        <v>0.6</v>
      </c>
      <c r="W194">
        <v>8</v>
      </c>
      <c r="X194">
        <v>0.68</v>
      </c>
      <c r="Y194">
        <v>5</v>
      </c>
      <c r="Z194">
        <v>2</v>
      </c>
      <c r="AA194">
        <v>-0.43279035178749264</v>
      </c>
      <c r="AB194">
        <v>-1.4747590814619411</v>
      </c>
      <c r="AC194">
        <v>-6.1347634772818106E-2</v>
      </c>
      <c r="AD194">
        <v>-0.73208125053052497</v>
      </c>
      <c r="AE194">
        <v>-0.86264870599422616</v>
      </c>
      <c r="AF194">
        <v>1.0449957981207043</v>
      </c>
      <c r="AG194">
        <v>1.2962316418720055</v>
      </c>
      <c r="AH194">
        <v>-1.4743486807928377</v>
      </c>
      <c r="AI194">
        <v>-4.6207669554642838E-2</v>
      </c>
    </row>
    <row r="195" spans="1:35" x14ac:dyDescent="0.3">
      <c r="A195">
        <v>17</v>
      </c>
      <c r="B195">
        <v>194</v>
      </c>
      <c r="C195" s="26">
        <v>139.1</v>
      </c>
      <c r="D195" s="26">
        <v>199</v>
      </c>
      <c r="E195" s="26">
        <v>13</v>
      </c>
      <c r="F195">
        <v>-0.57485468957104591</v>
      </c>
      <c r="G195">
        <v>-0.41039299440720417</v>
      </c>
      <c r="H195">
        <v>-0.16446169516384174</v>
      </c>
      <c r="I195" t="s">
        <v>264</v>
      </c>
      <c r="J195" t="s">
        <v>32</v>
      </c>
      <c r="K195" t="s">
        <v>74</v>
      </c>
      <c r="L195" t="s">
        <v>274</v>
      </c>
      <c r="M195" s="27">
        <v>33.5</v>
      </c>
      <c r="N195" s="28">
        <v>5</v>
      </c>
      <c r="O195">
        <v>23.533333333333331</v>
      </c>
      <c r="P195">
        <v>7.4</v>
      </c>
      <c r="Q195">
        <v>1.2</v>
      </c>
      <c r="R195">
        <v>3.6</v>
      </c>
      <c r="S195">
        <v>3.2</v>
      </c>
      <c r="T195">
        <v>0.8</v>
      </c>
      <c r="U195">
        <v>0</v>
      </c>
      <c r="V195">
        <v>0.40625</v>
      </c>
      <c r="W195">
        <v>6.4</v>
      </c>
      <c r="X195">
        <v>0.83333333333333337</v>
      </c>
      <c r="Y195">
        <v>1.2</v>
      </c>
      <c r="Z195">
        <v>1</v>
      </c>
      <c r="AA195">
        <v>-1.3376391250907789</v>
      </c>
      <c r="AB195">
        <v>-0.32414703342030438</v>
      </c>
      <c r="AC195">
        <v>-0.84822235022130832</v>
      </c>
      <c r="AD195">
        <v>-1.3292035804651029E-2</v>
      </c>
      <c r="AE195">
        <v>-0.42679026661154529</v>
      </c>
      <c r="AF195">
        <v>-1.1277084716364882</v>
      </c>
      <c r="AG195">
        <v>-0.60084588579789</v>
      </c>
      <c r="AH195">
        <v>5.38164557877545E-2</v>
      </c>
      <c r="AI195">
        <v>0.93129176313037398</v>
      </c>
    </row>
    <row r="196" spans="1:35" x14ac:dyDescent="0.3">
      <c r="A196">
        <v>17</v>
      </c>
      <c r="B196">
        <v>195</v>
      </c>
      <c r="C196" s="26">
        <v>0</v>
      </c>
      <c r="D196" s="26">
        <v>265</v>
      </c>
      <c r="E196" s="26">
        <v>26</v>
      </c>
      <c r="F196">
        <v>-0.57669995306145228</v>
      </c>
      <c r="G196">
        <v>-0.30202919293825137</v>
      </c>
      <c r="H196">
        <v>-0.27467076012320091</v>
      </c>
      <c r="I196" t="s">
        <v>495</v>
      </c>
      <c r="J196" t="s">
        <v>32</v>
      </c>
      <c r="K196" t="s">
        <v>64</v>
      </c>
      <c r="L196" t="s">
        <v>275</v>
      </c>
      <c r="M196" s="27">
        <v>26.8</v>
      </c>
      <c r="N196" s="28">
        <v>5</v>
      </c>
      <c r="O196">
        <v>17.329999999999998</v>
      </c>
      <c r="P196">
        <v>7.6</v>
      </c>
      <c r="Q196">
        <v>0.8</v>
      </c>
      <c r="R196">
        <v>5.2</v>
      </c>
      <c r="S196">
        <v>0.6</v>
      </c>
      <c r="T196">
        <v>0.8</v>
      </c>
      <c r="U196">
        <v>1.4</v>
      </c>
      <c r="V196">
        <v>0.45454545454545453</v>
      </c>
      <c r="W196">
        <v>6.6</v>
      </c>
      <c r="X196">
        <v>0.5</v>
      </c>
      <c r="Y196">
        <v>1.6</v>
      </c>
      <c r="Z196">
        <v>0.4</v>
      </c>
      <c r="AA196">
        <v>-1.3053230974728045</v>
      </c>
      <c r="AB196">
        <v>-0.70768438276751655</v>
      </c>
      <c r="AC196">
        <v>-0.2759498298951335</v>
      </c>
      <c r="AD196">
        <v>-1.1813245097341962</v>
      </c>
      <c r="AE196">
        <v>-0.42679026661154529</v>
      </c>
      <c r="AF196">
        <v>1.0449957981207043</v>
      </c>
      <c r="AG196">
        <v>-0.19915448775548031</v>
      </c>
      <c r="AH196">
        <v>-1.1848233830696737</v>
      </c>
      <c r="AI196">
        <v>1.517791422741384</v>
      </c>
    </row>
    <row r="197" spans="1:35" x14ac:dyDescent="0.3">
      <c r="A197">
        <v>17</v>
      </c>
      <c r="B197">
        <v>196</v>
      </c>
      <c r="C197" s="26">
        <v>0</v>
      </c>
      <c r="D197" s="26">
        <v>241</v>
      </c>
      <c r="E197" s="26">
        <v>6</v>
      </c>
      <c r="F197">
        <v>-0.57883279606618721</v>
      </c>
      <c r="G197">
        <v>-0.53384718179204627</v>
      </c>
      <c r="H197">
        <v>-4.4985614274140939E-2</v>
      </c>
      <c r="I197" t="s">
        <v>476</v>
      </c>
      <c r="J197" t="s">
        <v>32</v>
      </c>
      <c r="K197" t="s">
        <v>124</v>
      </c>
      <c r="L197" t="s">
        <v>274</v>
      </c>
      <c r="M197" s="27">
        <v>28.2</v>
      </c>
      <c r="N197" s="28">
        <v>5</v>
      </c>
      <c r="O197">
        <v>26.883333333333336</v>
      </c>
      <c r="P197">
        <v>5.2</v>
      </c>
      <c r="Q197">
        <v>0.4</v>
      </c>
      <c r="R197">
        <v>3.4</v>
      </c>
      <c r="S197">
        <v>3.8</v>
      </c>
      <c r="T197">
        <v>0.4</v>
      </c>
      <c r="U197">
        <v>1.2</v>
      </c>
      <c r="V197">
        <v>0.32432432432432434</v>
      </c>
      <c r="W197">
        <v>7.4</v>
      </c>
      <c r="X197">
        <v>0</v>
      </c>
      <c r="Y197">
        <v>0</v>
      </c>
      <c r="Z197">
        <v>1.2</v>
      </c>
      <c r="AA197">
        <v>-1.6931154288884986</v>
      </c>
      <c r="AB197">
        <v>-1.0912217321147288</v>
      </c>
      <c r="AC197">
        <v>-0.91975641526208018</v>
      </c>
      <c r="AD197">
        <v>0.25625391971755151</v>
      </c>
      <c r="AE197">
        <v>-1.2985071453769068</v>
      </c>
      <c r="AF197">
        <v>0.7346094738696769</v>
      </c>
      <c r="AG197">
        <v>-1.488586940258477</v>
      </c>
      <c r="AH197">
        <v>-4.0092244408324193E-2</v>
      </c>
      <c r="AI197">
        <v>0.73579187659337064</v>
      </c>
    </row>
    <row r="198" spans="1:35" x14ac:dyDescent="0.3">
      <c r="A198">
        <v>17</v>
      </c>
      <c r="B198">
        <v>197</v>
      </c>
      <c r="C198" s="26">
        <v>119.8</v>
      </c>
      <c r="D198" s="26">
        <v>104</v>
      </c>
      <c r="E198" s="26">
        <v>67</v>
      </c>
      <c r="F198">
        <v>-0.58116840144263127</v>
      </c>
      <c r="G198">
        <v>-0.1575089730129805</v>
      </c>
      <c r="H198">
        <v>-0.42365942842965076</v>
      </c>
      <c r="I198" t="s">
        <v>192</v>
      </c>
      <c r="J198" t="s">
        <v>32</v>
      </c>
      <c r="K198" t="s">
        <v>160</v>
      </c>
      <c r="L198" t="s">
        <v>275</v>
      </c>
      <c r="M198" s="27">
        <v>23.2</v>
      </c>
      <c r="N198" s="28">
        <v>5</v>
      </c>
      <c r="O198">
        <v>21.096666666666664</v>
      </c>
      <c r="P198">
        <v>13.8</v>
      </c>
      <c r="Q198">
        <v>1.2</v>
      </c>
      <c r="R198">
        <v>5.8</v>
      </c>
      <c r="S198">
        <v>1</v>
      </c>
      <c r="T198">
        <v>0.2</v>
      </c>
      <c r="U198">
        <v>0.4</v>
      </c>
      <c r="V198">
        <v>0.69767441860465118</v>
      </c>
      <c r="W198">
        <v>8.6</v>
      </c>
      <c r="X198">
        <v>0.75</v>
      </c>
      <c r="Y198">
        <v>0.8</v>
      </c>
      <c r="Z198">
        <v>1.8</v>
      </c>
      <c r="AA198">
        <v>-0.30352624131559447</v>
      </c>
      <c r="AB198">
        <v>-0.32414703342030438</v>
      </c>
      <c r="AC198">
        <v>-6.1347634772818106E-2</v>
      </c>
      <c r="AD198">
        <v>-1.0016272060527278</v>
      </c>
      <c r="AE198">
        <v>-1.7343655847595874</v>
      </c>
      <c r="AF198">
        <v>-0.50693582313443308</v>
      </c>
      <c r="AG198">
        <v>2.5013058359992337</v>
      </c>
      <c r="AH198">
        <v>-0.13622928664295381</v>
      </c>
      <c r="AI198">
        <v>0.14929221698236048</v>
      </c>
    </row>
    <row r="199" spans="1:35" x14ac:dyDescent="0.3">
      <c r="A199">
        <v>17</v>
      </c>
      <c r="B199">
        <v>198</v>
      </c>
      <c r="C199" s="26">
        <v>82.3</v>
      </c>
      <c r="D199" s="26">
        <v>68</v>
      </c>
      <c r="E199" s="26">
        <v>79</v>
      </c>
      <c r="F199">
        <v>-0.58573719391585732</v>
      </c>
      <c r="G199">
        <v>-0.56881144043396514</v>
      </c>
      <c r="H199">
        <v>-1.6925753481892181E-2</v>
      </c>
      <c r="I199" t="s">
        <v>244</v>
      </c>
      <c r="J199" t="s">
        <v>32</v>
      </c>
      <c r="K199" t="s">
        <v>100</v>
      </c>
      <c r="L199" t="s">
        <v>275</v>
      </c>
      <c r="M199" s="27">
        <v>21.7</v>
      </c>
      <c r="N199" s="28">
        <v>5</v>
      </c>
      <c r="O199">
        <v>27.193333333333335</v>
      </c>
      <c r="P199">
        <v>8</v>
      </c>
      <c r="Q199">
        <v>1.2</v>
      </c>
      <c r="R199">
        <v>4.5999999999999996</v>
      </c>
      <c r="S199">
        <v>2.8</v>
      </c>
      <c r="T199">
        <v>0.2</v>
      </c>
      <c r="U199">
        <v>0.8</v>
      </c>
      <c r="V199">
        <v>0.34782608695652173</v>
      </c>
      <c r="W199">
        <v>9.1999999999999993</v>
      </c>
      <c r="X199">
        <v>0.66666666666666663</v>
      </c>
      <c r="Y199">
        <v>0.6</v>
      </c>
      <c r="Z199">
        <v>1.4</v>
      </c>
      <c r="AA199">
        <v>-1.2406910422368553</v>
      </c>
      <c r="AB199">
        <v>-0.32414703342030438</v>
      </c>
      <c r="AC199">
        <v>-0.49055202501744921</v>
      </c>
      <c r="AD199">
        <v>-0.19298933948611968</v>
      </c>
      <c r="AE199">
        <v>-1.7343655847595874</v>
      </c>
      <c r="AF199">
        <v>0.11383682536762199</v>
      </c>
      <c r="AG199">
        <v>-1.5594345965510523</v>
      </c>
      <c r="AH199">
        <v>-0.23125215785830744</v>
      </c>
      <c r="AI199">
        <v>0.5402919900563673</v>
      </c>
    </row>
    <row r="200" spans="1:35" x14ac:dyDescent="0.3">
      <c r="A200">
        <v>17</v>
      </c>
      <c r="B200">
        <v>199</v>
      </c>
      <c r="C200" s="26">
        <v>77</v>
      </c>
      <c r="D200" s="26">
        <v>70</v>
      </c>
      <c r="E200" s="26">
        <v>89</v>
      </c>
      <c r="F200">
        <v>-0.58823030922663266</v>
      </c>
      <c r="G200">
        <v>-0.44050861885897347</v>
      </c>
      <c r="H200">
        <v>-0.1477216903676592</v>
      </c>
      <c r="I200" t="s">
        <v>156</v>
      </c>
      <c r="J200" t="s">
        <v>32</v>
      </c>
      <c r="K200" t="s">
        <v>72</v>
      </c>
      <c r="L200" t="s">
        <v>275</v>
      </c>
      <c r="M200" s="27">
        <v>23.9</v>
      </c>
      <c r="N200" s="28">
        <v>5</v>
      </c>
      <c r="O200">
        <v>28.630000000000003</v>
      </c>
      <c r="P200">
        <v>15.6</v>
      </c>
      <c r="Q200">
        <v>1.2</v>
      </c>
      <c r="R200">
        <v>4.8</v>
      </c>
      <c r="S200">
        <v>1.6</v>
      </c>
      <c r="T200">
        <v>0.6</v>
      </c>
      <c r="U200">
        <v>0.6</v>
      </c>
      <c r="V200">
        <v>0.49056603773584906</v>
      </c>
      <c r="W200">
        <v>10.6</v>
      </c>
      <c r="X200">
        <v>0.68965517241379315</v>
      </c>
      <c r="Y200">
        <v>5.8</v>
      </c>
      <c r="Z200">
        <v>2</v>
      </c>
      <c r="AA200">
        <v>-1.2681992753824032E-2</v>
      </c>
      <c r="AB200">
        <v>-0.32414703342030438</v>
      </c>
      <c r="AC200">
        <v>-0.41901795997667735</v>
      </c>
      <c r="AD200">
        <v>-0.73208125053052497</v>
      </c>
      <c r="AE200">
        <v>-0.86264870599422616</v>
      </c>
      <c r="AF200">
        <v>-0.19654949888340564</v>
      </c>
      <c r="AG200">
        <v>0.19924226441030987</v>
      </c>
      <c r="AH200">
        <v>-1.5704857230274656</v>
      </c>
      <c r="AI200">
        <v>-4.6207669554642838E-2</v>
      </c>
    </row>
    <row r="201" spans="1:35" x14ac:dyDescent="0.3">
      <c r="A201">
        <v>17</v>
      </c>
      <c r="B201">
        <v>200</v>
      </c>
      <c r="C201" s="26">
        <v>0</v>
      </c>
      <c r="D201" s="26">
        <v>262</v>
      </c>
      <c r="E201" s="26">
        <v>5</v>
      </c>
      <c r="F201">
        <v>-0.59830521382429702</v>
      </c>
      <c r="G201">
        <v>-0.47205028423674311</v>
      </c>
      <c r="H201">
        <v>-0.12625492958755391</v>
      </c>
      <c r="I201" t="s">
        <v>446</v>
      </c>
      <c r="J201" t="s">
        <v>32</v>
      </c>
      <c r="K201" t="s">
        <v>52</v>
      </c>
      <c r="L201" t="s">
        <v>275</v>
      </c>
      <c r="M201" s="27">
        <v>25.4</v>
      </c>
      <c r="N201" s="28">
        <v>5</v>
      </c>
      <c r="O201">
        <v>26.426666666666666</v>
      </c>
      <c r="P201">
        <v>4</v>
      </c>
      <c r="Q201">
        <v>0</v>
      </c>
      <c r="R201">
        <v>4</v>
      </c>
      <c r="S201">
        <v>2.8</v>
      </c>
      <c r="T201">
        <v>1.4</v>
      </c>
      <c r="U201">
        <v>0.6</v>
      </c>
      <c r="V201">
        <v>0.40909090909090912</v>
      </c>
      <c r="W201">
        <v>4.4000000000000004</v>
      </c>
      <c r="X201">
        <v>0.5</v>
      </c>
      <c r="Y201">
        <v>0.8</v>
      </c>
      <c r="Z201">
        <v>1.6</v>
      </c>
      <c r="AA201">
        <v>-1.8870115945963457</v>
      </c>
      <c r="AB201">
        <v>-1.4747590814619411</v>
      </c>
      <c r="AC201">
        <v>-0.70515422013976459</v>
      </c>
      <c r="AD201">
        <v>-0.19298933948611968</v>
      </c>
      <c r="AE201">
        <v>0.88078505153649644</v>
      </c>
      <c r="AF201">
        <v>-0.19654949888340564</v>
      </c>
      <c r="AG201">
        <v>-0.40510816487997153</v>
      </c>
      <c r="AH201">
        <v>-0.61245781373899899</v>
      </c>
      <c r="AI201">
        <v>0.34479210351936379</v>
      </c>
    </row>
    <row r="202" spans="1:35" x14ac:dyDescent="0.3">
      <c r="A202">
        <v>17</v>
      </c>
      <c r="B202">
        <v>201</v>
      </c>
      <c r="C202" s="26">
        <v>131.1</v>
      </c>
      <c r="D202" s="26">
        <v>136</v>
      </c>
      <c r="E202" s="26">
        <v>18</v>
      </c>
      <c r="F202">
        <v>-0.60081996091807099</v>
      </c>
      <c r="G202">
        <v>-0.47606464417438865</v>
      </c>
      <c r="H202">
        <v>-0.12475531674368234</v>
      </c>
      <c r="I202" t="s">
        <v>267</v>
      </c>
      <c r="J202" t="s">
        <v>268</v>
      </c>
      <c r="K202" t="s">
        <v>37</v>
      </c>
      <c r="L202" t="s">
        <v>275</v>
      </c>
      <c r="M202" s="27">
        <v>22</v>
      </c>
      <c r="N202" s="28">
        <v>3</v>
      </c>
      <c r="O202">
        <v>28.8</v>
      </c>
      <c r="P202">
        <v>9</v>
      </c>
      <c r="Q202">
        <v>1</v>
      </c>
      <c r="R202">
        <v>4</v>
      </c>
      <c r="S202">
        <v>2</v>
      </c>
      <c r="T202">
        <v>0</v>
      </c>
      <c r="U202">
        <v>0.66666666666666663</v>
      </c>
      <c r="V202">
        <v>0.47368421052631576</v>
      </c>
      <c r="W202">
        <v>6.333333333333333</v>
      </c>
      <c r="X202">
        <v>1</v>
      </c>
      <c r="Y202">
        <v>2</v>
      </c>
      <c r="Z202">
        <v>2</v>
      </c>
      <c r="AA202">
        <v>-1.0791109041469829</v>
      </c>
      <c r="AB202">
        <v>-0.51591570809391052</v>
      </c>
      <c r="AC202">
        <v>-0.70515422013976459</v>
      </c>
      <c r="AD202">
        <v>-0.55238394684905656</v>
      </c>
      <c r="AE202">
        <v>-2.1702240241422683</v>
      </c>
      <c r="AF202">
        <v>-9.3087390799729816E-2</v>
      </c>
      <c r="AG202">
        <v>-3.2634401588357557E-2</v>
      </c>
      <c r="AH202">
        <v>0.9101364677452155</v>
      </c>
      <c r="AI202">
        <v>-4.6207669554642838E-2</v>
      </c>
    </row>
    <row r="203" spans="1:35" x14ac:dyDescent="0.3">
      <c r="A203">
        <v>17</v>
      </c>
      <c r="B203">
        <v>202</v>
      </c>
      <c r="C203" s="26">
        <v>110.3</v>
      </c>
      <c r="D203" s="26">
        <v>96</v>
      </c>
      <c r="E203" s="26">
        <v>35</v>
      </c>
      <c r="F203">
        <v>-0.6033697144676563</v>
      </c>
      <c r="G203">
        <v>-0.5430680904304771</v>
      </c>
      <c r="H203">
        <v>-6.0301624037179202E-2</v>
      </c>
      <c r="I203" t="s">
        <v>420</v>
      </c>
      <c r="J203" t="s">
        <v>32</v>
      </c>
      <c r="K203" t="s">
        <v>100</v>
      </c>
      <c r="L203" t="s">
        <v>274</v>
      </c>
      <c r="M203" s="27">
        <v>30.9</v>
      </c>
      <c r="N203" s="28">
        <v>2</v>
      </c>
      <c r="O203">
        <v>20.166666666666664</v>
      </c>
      <c r="P203">
        <v>1.5</v>
      </c>
      <c r="Q203">
        <v>0.5</v>
      </c>
      <c r="R203">
        <v>6.5</v>
      </c>
      <c r="S203">
        <v>4</v>
      </c>
      <c r="T203">
        <v>0.5</v>
      </c>
      <c r="U203">
        <v>0.5</v>
      </c>
      <c r="V203">
        <v>0.25</v>
      </c>
      <c r="W203">
        <v>2</v>
      </c>
      <c r="X203">
        <v>0</v>
      </c>
      <c r="Y203">
        <v>0</v>
      </c>
      <c r="Z203">
        <v>2</v>
      </c>
      <c r="AA203">
        <v>-2.290961939821027</v>
      </c>
      <c r="AB203">
        <v>-0.99533739477792582</v>
      </c>
      <c r="AC203">
        <v>0.1890215928698834</v>
      </c>
      <c r="AD203">
        <v>0.34610257155828583</v>
      </c>
      <c r="AE203">
        <v>-1.0805779256855663</v>
      </c>
      <c r="AF203">
        <v>-0.35174266100891938</v>
      </c>
      <c r="AG203">
        <v>-0.61781714304605762</v>
      </c>
      <c r="AH203">
        <v>-4.0092244408324193E-2</v>
      </c>
      <c r="AI203">
        <v>-4.6207669554642838E-2</v>
      </c>
    </row>
    <row r="204" spans="1:35" x14ac:dyDescent="0.3">
      <c r="A204">
        <v>17</v>
      </c>
      <c r="B204">
        <v>203</v>
      </c>
      <c r="C204" s="26">
        <v>73.7</v>
      </c>
      <c r="D204" s="26">
        <v>73</v>
      </c>
      <c r="E204" s="26">
        <v>83</v>
      </c>
      <c r="F204">
        <v>-0.60351439971492604</v>
      </c>
      <c r="G204">
        <v>-0.60143728777917049</v>
      </c>
      <c r="H204">
        <v>-2.077111935755549E-3</v>
      </c>
      <c r="I204" t="s">
        <v>421</v>
      </c>
      <c r="J204" t="s">
        <v>422</v>
      </c>
      <c r="K204" t="s">
        <v>124</v>
      </c>
      <c r="L204" t="s">
        <v>275</v>
      </c>
      <c r="M204" s="27">
        <v>20.7</v>
      </c>
      <c r="N204" s="28">
        <v>1</v>
      </c>
      <c r="O204">
        <v>27.7</v>
      </c>
      <c r="P204">
        <v>14</v>
      </c>
      <c r="Q204">
        <v>0</v>
      </c>
      <c r="R204">
        <v>10</v>
      </c>
      <c r="S204">
        <v>0</v>
      </c>
      <c r="T204">
        <v>1</v>
      </c>
      <c r="U204">
        <v>1</v>
      </c>
      <c r="V204">
        <v>0.375</v>
      </c>
      <c r="W204">
        <v>16</v>
      </c>
      <c r="X204">
        <v>0.5</v>
      </c>
      <c r="Y204">
        <v>4</v>
      </c>
      <c r="Z204">
        <v>1</v>
      </c>
      <c r="AA204">
        <v>-0.27121021369762005</v>
      </c>
      <c r="AB204">
        <v>-1.4747590814619411</v>
      </c>
      <c r="AC204">
        <v>1.4408677310833906</v>
      </c>
      <c r="AD204">
        <v>-1.4508704652563991</v>
      </c>
      <c r="AE204">
        <v>9.0681727711352921E-3</v>
      </c>
      <c r="AF204">
        <v>0.42422314961864949</v>
      </c>
      <c r="AG204">
        <v>-2.1196265551384261</v>
      </c>
      <c r="AH204">
        <v>-2.9019200910616973</v>
      </c>
      <c r="AI204">
        <v>0.93129176313037398</v>
      </c>
    </row>
    <row r="205" spans="1:35" x14ac:dyDescent="0.3">
      <c r="A205">
        <v>17</v>
      </c>
      <c r="B205">
        <v>204</v>
      </c>
      <c r="C205" s="26">
        <v>0</v>
      </c>
      <c r="D205" s="26">
        <v>287</v>
      </c>
      <c r="E205" s="26">
        <v>2</v>
      </c>
      <c r="F205">
        <v>-0.60373090837926602</v>
      </c>
      <c r="G205">
        <v>-0.52100835062017126</v>
      </c>
      <c r="H205">
        <v>-8.2722557759094761E-2</v>
      </c>
      <c r="I205" t="s">
        <v>463</v>
      </c>
      <c r="J205" t="s">
        <v>32</v>
      </c>
      <c r="K205" t="s">
        <v>76</v>
      </c>
      <c r="L205" t="s">
        <v>274</v>
      </c>
      <c r="M205" s="27">
        <v>30.7</v>
      </c>
      <c r="N205" s="28">
        <v>5</v>
      </c>
      <c r="O205">
        <v>26.353333333333332</v>
      </c>
      <c r="P205">
        <v>12.2</v>
      </c>
      <c r="Q205">
        <v>1.6</v>
      </c>
      <c r="R205">
        <v>3</v>
      </c>
      <c r="S205">
        <v>1.8</v>
      </c>
      <c r="T205">
        <v>1</v>
      </c>
      <c r="U205">
        <v>0</v>
      </c>
      <c r="V205">
        <v>0.37704918032786883</v>
      </c>
      <c r="W205">
        <v>12.2</v>
      </c>
      <c r="X205">
        <v>0.63636363636363635</v>
      </c>
      <c r="Y205">
        <v>2.2000000000000002</v>
      </c>
      <c r="Z205">
        <v>0.8</v>
      </c>
      <c r="AA205">
        <v>-0.56205446225939082</v>
      </c>
      <c r="AB205">
        <v>5.9390315926908008E-2</v>
      </c>
      <c r="AC205">
        <v>-1.0628245453436238</v>
      </c>
      <c r="AD205">
        <v>-0.64223259868979077</v>
      </c>
      <c r="AE205">
        <v>9.0681727711352921E-3</v>
      </c>
      <c r="AF205">
        <v>-1.1277084716364882</v>
      </c>
      <c r="AG205">
        <v>-1.5897504465940557</v>
      </c>
      <c r="AH205">
        <v>-0.89975476942361232</v>
      </c>
      <c r="AI205">
        <v>1.1267916496673773</v>
      </c>
    </row>
    <row r="206" spans="1:35" x14ac:dyDescent="0.3">
      <c r="A206">
        <v>18</v>
      </c>
      <c r="B206">
        <v>205</v>
      </c>
      <c r="C206" s="26">
        <v>0</v>
      </c>
      <c r="D206" s="26">
        <v>727</v>
      </c>
      <c r="E206" s="26">
        <v>0</v>
      </c>
      <c r="F206">
        <v>-0.60704218226047779</v>
      </c>
      <c r="G206">
        <v>-0.41823546139826084</v>
      </c>
      <c r="H206">
        <v>-0.18880672086221695</v>
      </c>
      <c r="I206" t="s">
        <v>488</v>
      </c>
      <c r="J206" t="s">
        <v>32</v>
      </c>
      <c r="K206" t="s">
        <v>160</v>
      </c>
      <c r="L206" t="s">
        <v>274</v>
      </c>
      <c r="M206" s="27">
        <v>24.7</v>
      </c>
      <c r="N206" s="28">
        <v>5</v>
      </c>
      <c r="O206">
        <v>18.850000000000001</v>
      </c>
      <c r="P206">
        <v>7.6</v>
      </c>
      <c r="Q206">
        <v>1.2</v>
      </c>
      <c r="R206">
        <v>1.6</v>
      </c>
      <c r="S206">
        <v>2.2000000000000002</v>
      </c>
      <c r="T206">
        <v>0.8</v>
      </c>
      <c r="U206">
        <v>0.4</v>
      </c>
      <c r="V206">
        <v>0.3888888888888889</v>
      </c>
      <c r="W206">
        <v>7.2</v>
      </c>
      <c r="X206">
        <v>1</v>
      </c>
      <c r="Y206">
        <v>0.8</v>
      </c>
      <c r="Z206">
        <v>0.6</v>
      </c>
      <c r="AA206">
        <v>-1.3053230974728045</v>
      </c>
      <c r="AB206">
        <v>-0.32414703342030438</v>
      </c>
      <c r="AC206">
        <v>-1.5635630006290269</v>
      </c>
      <c r="AD206">
        <v>-0.46253529500832224</v>
      </c>
      <c r="AE206">
        <v>-0.42679026661154529</v>
      </c>
      <c r="AF206">
        <v>-0.50693582313443308</v>
      </c>
      <c r="AG206">
        <v>-0.83711541296538339</v>
      </c>
      <c r="AH206">
        <v>0.33999924045309177</v>
      </c>
      <c r="AI206">
        <v>1.3222915362043808</v>
      </c>
    </row>
    <row r="207" spans="1:35" x14ac:dyDescent="0.3">
      <c r="A207">
        <v>18</v>
      </c>
      <c r="B207">
        <v>206</v>
      </c>
      <c r="C207" s="26">
        <v>135.69999999999999</v>
      </c>
      <c r="D207" s="26">
        <v>278</v>
      </c>
      <c r="E207" s="26">
        <v>8</v>
      </c>
      <c r="F207">
        <v>-0.61778562743737164</v>
      </c>
      <c r="G207">
        <v>-0.36391853460010914</v>
      </c>
      <c r="H207">
        <v>-0.2538670928372625</v>
      </c>
      <c r="I207" t="s">
        <v>237</v>
      </c>
      <c r="J207" t="s">
        <v>32</v>
      </c>
      <c r="K207" t="s">
        <v>118</v>
      </c>
      <c r="L207" t="s">
        <v>274</v>
      </c>
      <c r="M207" s="27">
        <v>31.3</v>
      </c>
      <c r="N207" s="28">
        <v>5</v>
      </c>
      <c r="O207">
        <v>19.873333333333331</v>
      </c>
      <c r="P207">
        <v>12.6</v>
      </c>
      <c r="Q207">
        <v>1.2</v>
      </c>
      <c r="R207">
        <v>1</v>
      </c>
      <c r="S207">
        <v>2.2000000000000002</v>
      </c>
      <c r="T207">
        <v>0.8</v>
      </c>
      <c r="U207">
        <v>0.4</v>
      </c>
      <c r="V207">
        <v>0.47058823529411764</v>
      </c>
      <c r="W207">
        <v>10.199999999999999</v>
      </c>
      <c r="X207">
        <v>0.75</v>
      </c>
      <c r="Y207">
        <v>2.4</v>
      </c>
      <c r="Z207">
        <v>0.8</v>
      </c>
      <c r="AA207">
        <v>-0.4974224070234417</v>
      </c>
      <c r="AB207">
        <v>-0.32414703342030438</v>
      </c>
      <c r="AC207">
        <v>-1.7781651957513422</v>
      </c>
      <c r="AD207">
        <v>-0.46253529500832224</v>
      </c>
      <c r="AE207">
        <v>-0.42679026661154529</v>
      </c>
      <c r="AF207">
        <v>-0.50693582313443308</v>
      </c>
      <c r="AG207">
        <v>-7.755906900675813E-2</v>
      </c>
      <c r="AH207">
        <v>-0.32850337111221228</v>
      </c>
      <c r="AI207">
        <v>1.1267916496673773</v>
      </c>
    </row>
    <row r="208" spans="1:35" x14ac:dyDescent="0.3">
      <c r="A208">
        <v>18</v>
      </c>
      <c r="B208">
        <v>207</v>
      </c>
      <c r="C208" s="26">
        <v>131.5</v>
      </c>
      <c r="D208" s="26">
        <v>134</v>
      </c>
      <c r="E208" s="26">
        <v>65</v>
      </c>
      <c r="F208">
        <v>-0.6294853016925045</v>
      </c>
      <c r="G208">
        <v>-0.28072474406164394</v>
      </c>
      <c r="H208">
        <v>-0.34876055763086056</v>
      </c>
      <c r="I208" t="s">
        <v>245</v>
      </c>
      <c r="J208" t="s">
        <v>32</v>
      </c>
      <c r="K208" t="s">
        <v>66</v>
      </c>
      <c r="L208" t="s">
        <v>275</v>
      </c>
      <c r="M208" s="27">
        <v>21.8</v>
      </c>
      <c r="N208" s="28">
        <v>5</v>
      </c>
      <c r="O208">
        <v>26.696666666666665</v>
      </c>
      <c r="P208">
        <v>11.2</v>
      </c>
      <c r="Q208">
        <v>0</v>
      </c>
      <c r="R208">
        <v>5.4</v>
      </c>
      <c r="S208">
        <v>2.2000000000000002</v>
      </c>
      <c r="T208">
        <v>1</v>
      </c>
      <c r="U208">
        <v>0</v>
      </c>
      <c r="V208">
        <v>0.55319148936170215</v>
      </c>
      <c r="W208">
        <v>9.4</v>
      </c>
      <c r="X208">
        <v>0.66666666666666663</v>
      </c>
      <c r="Y208">
        <v>1.2</v>
      </c>
      <c r="Z208">
        <v>1</v>
      </c>
      <c r="AA208">
        <v>-0.7236346003492633</v>
      </c>
      <c r="AB208">
        <v>-1.4747590814619411</v>
      </c>
      <c r="AC208">
        <v>-0.20441576485436161</v>
      </c>
      <c r="AD208">
        <v>-0.46253529500832224</v>
      </c>
      <c r="AE208">
        <v>9.0681727711352921E-3</v>
      </c>
      <c r="AF208">
        <v>-1.1277084716364882</v>
      </c>
      <c r="AG208">
        <v>0.94858265216236226</v>
      </c>
      <c r="AH208">
        <v>-0.42241207130829067</v>
      </c>
      <c r="AI208">
        <v>0.93129176313037398</v>
      </c>
    </row>
    <row r="209" spans="1:35" x14ac:dyDescent="0.3">
      <c r="A209">
        <v>18</v>
      </c>
      <c r="B209">
        <v>208</v>
      </c>
      <c r="C209" s="26">
        <v>30.4</v>
      </c>
      <c r="D209" s="26">
        <v>25</v>
      </c>
      <c r="E209" s="26">
        <v>92</v>
      </c>
      <c r="F209">
        <v>-0.62966183057606151</v>
      </c>
      <c r="G209">
        <v>-7.5401072934572877E-2</v>
      </c>
      <c r="H209">
        <v>-0.55426075764148863</v>
      </c>
      <c r="I209" t="s">
        <v>208</v>
      </c>
      <c r="J209" t="s">
        <v>209</v>
      </c>
      <c r="K209" t="s">
        <v>111</v>
      </c>
      <c r="L209" t="s">
        <v>45</v>
      </c>
      <c r="M209" s="27">
        <v>21.6</v>
      </c>
      <c r="N209" s="28">
        <v>5</v>
      </c>
      <c r="O209">
        <v>19.559999999999999</v>
      </c>
      <c r="P209">
        <v>11</v>
      </c>
      <c r="Q209">
        <v>0</v>
      </c>
      <c r="R209">
        <v>7</v>
      </c>
      <c r="S209">
        <v>0.4</v>
      </c>
      <c r="T209">
        <v>0.4</v>
      </c>
      <c r="U209">
        <v>1.2</v>
      </c>
      <c r="V209">
        <v>0.7931034482758621</v>
      </c>
      <c r="W209">
        <v>5.8</v>
      </c>
      <c r="X209">
        <v>0.69230769230769229</v>
      </c>
      <c r="Y209">
        <v>2.6</v>
      </c>
      <c r="Z209">
        <v>0.6</v>
      </c>
      <c r="AA209">
        <v>-0.75595062796723778</v>
      </c>
      <c r="AB209">
        <v>-1.4747590814619411</v>
      </c>
      <c r="AC209">
        <v>0.36785675547181301</v>
      </c>
      <c r="AD209">
        <v>-1.2711731615749304</v>
      </c>
      <c r="AE209">
        <v>-1.2985071453769068</v>
      </c>
      <c r="AF209">
        <v>0.7346094738696769</v>
      </c>
      <c r="AG209">
        <v>2.4067316214168932</v>
      </c>
      <c r="AH209">
        <v>-0.70970902699290372</v>
      </c>
      <c r="AI209">
        <v>1.3222915362043808</v>
      </c>
    </row>
    <row r="210" spans="1:35" x14ac:dyDescent="0.3">
      <c r="A210">
        <v>18</v>
      </c>
      <c r="B210">
        <v>209</v>
      </c>
      <c r="C210" s="26">
        <v>141.4</v>
      </c>
      <c r="D210" s="26">
        <v>258</v>
      </c>
      <c r="E210" s="26">
        <v>1</v>
      </c>
      <c r="F210">
        <v>-0.63496101346409384</v>
      </c>
      <c r="G210">
        <v>-0.48852450050697982</v>
      </c>
      <c r="H210">
        <v>-0.14643651295711402</v>
      </c>
      <c r="I210" t="s">
        <v>433</v>
      </c>
      <c r="J210" t="s">
        <v>32</v>
      </c>
      <c r="K210" t="s">
        <v>60</v>
      </c>
      <c r="L210" t="s">
        <v>275</v>
      </c>
      <c r="M210" s="27">
        <v>22.4</v>
      </c>
      <c r="N210" s="28">
        <v>5</v>
      </c>
      <c r="O210">
        <v>17.766666666666666</v>
      </c>
      <c r="P210">
        <v>7</v>
      </c>
      <c r="Q210">
        <v>0.2</v>
      </c>
      <c r="R210">
        <v>5</v>
      </c>
      <c r="S210">
        <v>1.4</v>
      </c>
      <c r="T210">
        <v>0.2</v>
      </c>
      <c r="U210">
        <v>1</v>
      </c>
      <c r="V210">
        <v>0.4642857142857143</v>
      </c>
      <c r="W210">
        <v>5.6</v>
      </c>
      <c r="X210">
        <v>1</v>
      </c>
      <c r="Y210">
        <v>1.6</v>
      </c>
      <c r="Z210">
        <v>1.8</v>
      </c>
      <c r="AA210">
        <v>-1.402271180326728</v>
      </c>
      <c r="AB210">
        <v>-1.2829904067883351</v>
      </c>
      <c r="AC210">
        <v>-0.34748389493590542</v>
      </c>
      <c r="AD210">
        <v>-0.82192990237125929</v>
      </c>
      <c r="AE210">
        <v>-1.7343655847595874</v>
      </c>
      <c r="AF210">
        <v>0.42422314961864949</v>
      </c>
      <c r="AG210">
        <v>-0.1012856272965208</v>
      </c>
      <c r="AH210">
        <v>0.72009072531450757</v>
      </c>
      <c r="AI210">
        <v>0.14929221698236048</v>
      </c>
    </row>
    <row r="211" spans="1:35" x14ac:dyDescent="0.3">
      <c r="A211">
        <v>18</v>
      </c>
      <c r="B211">
        <v>210</v>
      </c>
      <c r="C211" s="26">
        <v>0</v>
      </c>
      <c r="D211" s="26">
        <v>584</v>
      </c>
      <c r="E211" s="26">
        <v>1</v>
      </c>
      <c r="F211">
        <v>-0.63527980067159029</v>
      </c>
      <c r="G211">
        <v>-0.37231586226873498</v>
      </c>
      <c r="H211">
        <v>-0.26296393840285531</v>
      </c>
      <c r="I211" t="s">
        <v>506</v>
      </c>
      <c r="J211" t="s">
        <v>32</v>
      </c>
      <c r="K211" t="s">
        <v>64</v>
      </c>
      <c r="L211" t="s">
        <v>274</v>
      </c>
      <c r="M211" s="27">
        <v>22.5</v>
      </c>
      <c r="N211" s="28">
        <v>5</v>
      </c>
      <c r="O211">
        <v>19.260000000000002</v>
      </c>
      <c r="P211">
        <v>7</v>
      </c>
      <c r="Q211">
        <v>1.4</v>
      </c>
      <c r="R211">
        <v>3.4</v>
      </c>
      <c r="S211">
        <v>2.2000000000000002</v>
      </c>
      <c r="T211">
        <v>0.6</v>
      </c>
      <c r="U211">
        <v>0.2</v>
      </c>
      <c r="V211">
        <v>0.44827586206896552</v>
      </c>
      <c r="W211">
        <v>5.8</v>
      </c>
      <c r="X211">
        <v>1</v>
      </c>
      <c r="Y211">
        <v>0.4</v>
      </c>
      <c r="Z211">
        <v>0.6</v>
      </c>
      <c r="AA211">
        <v>-1.402271180326728</v>
      </c>
      <c r="AB211">
        <v>-0.13237835874669829</v>
      </c>
      <c r="AC211">
        <v>-0.91975641526208018</v>
      </c>
      <c r="AD211">
        <v>-0.46253529500832224</v>
      </c>
      <c r="AE211">
        <v>-0.86264870599422616</v>
      </c>
      <c r="AF211">
        <v>-0.81732214738546061</v>
      </c>
      <c r="AG211">
        <v>-0.22617569192186343</v>
      </c>
      <c r="AH211">
        <v>0.14995349802238375</v>
      </c>
      <c r="AI211">
        <v>1.3222915362043808</v>
      </c>
    </row>
    <row r="212" spans="1:35" x14ac:dyDescent="0.3">
      <c r="A212">
        <v>18</v>
      </c>
      <c r="B212">
        <v>211</v>
      </c>
      <c r="C212" s="26">
        <v>0</v>
      </c>
      <c r="D212" s="26">
        <v>210</v>
      </c>
      <c r="E212" s="26">
        <v>5</v>
      </c>
      <c r="F212">
        <v>-0.64328786245617842</v>
      </c>
      <c r="G212">
        <v>-0.55019441432155436</v>
      </c>
      <c r="H212">
        <v>-9.3093448134624057E-2</v>
      </c>
      <c r="I212" t="s">
        <v>283</v>
      </c>
      <c r="J212" t="s">
        <v>32</v>
      </c>
      <c r="K212" t="s">
        <v>56</v>
      </c>
      <c r="L212" t="s">
        <v>274</v>
      </c>
      <c r="M212" s="27">
        <v>23.3</v>
      </c>
      <c r="N212" s="28">
        <v>5</v>
      </c>
      <c r="O212">
        <v>28.543333333333333</v>
      </c>
      <c r="P212">
        <v>6</v>
      </c>
      <c r="Q212">
        <v>0.4</v>
      </c>
      <c r="R212">
        <v>3.4</v>
      </c>
      <c r="S212">
        <v>5.6</v>
      </c>
      <c r="T212">
        <v>1</v>
      </c>
      <c r="U212">
        <v>0.2</v>
      </c>
      <c r="V212">
        <v>0.36363636363636365</v>
      </c>
      <c r="W212">
        <v>6.6</v>
      </c>
      <c r="X212">
        <v>0.5</v>
      </c>
      <c r="Y212">
        <v>1.6</v>
      </c>
      <c r="Z212">
        <v>1.4</v>
      </c>
      <c r="AA212">
        <v>-1.5638513184166005</v>
      </c>
      <c r="AB212">
        <v>-1.0912217321147288</v>
      </c>
      <c r="AC212">
        <v>-0.91975641526208018</v>
      </c>
      <c r="AD212">
        <v>1.0648917862841596</v>
      </c>
      <c r="AE212">
        <v>9.0681727711352921E-3</v>
      </c>
      <c r="AF212">
        <v>-0.81732214738546061</v>
      </c>
      <c r="AG212">
        <v>-0.98902668175710773</v>
      </c>
      <c r="AH212">
        <v>-1.1848233830696737</v>
      </c>
      <c r="AI212">
        <v>0.5402919900563673</v>
      </c>
    </row>
    <row r="213" spans="1:35" x14ac:dyDescent="0.3">
      <c r="A213">
        <v>18</v>
      </c>
      <c r="B213">
        <v>212</v>
      </c>
      <c r="C213" s="26">
        <v>101</v>
      </c>
      <c r="D213" s="26">
        <v>97</v>
      </c>
      <c r="E213" s="26">
        <v>39</v>
      </c>
      <c r="F213">
        <v>-0.64793920027923313</v>
      </c>
      <c r="G213">
        <v>-0.45120578547812457</v>
      </c>
      <c r="H213">
        <v>-0.19673341480110856</v>
      </c>
      <c r="I213" t="s">
        <v>438</v>
      </c>
      <c r="J213" t="s">
        <v>32</v>
      </c>
      <c r="K213" t="s">
        <v>72</v>
      </c>
      <c r="L213" t="s">
        <v>275</v>
      </c>
      <c r="M213" s="27">
        <v>23.2</v>
      </c>
      <c r="N213" s="28">
        <v>5</v>
      </c>
      <c r="O213">
        <v>20.213333333333331</v>
      </c>
      <c r="P213">
        <v>4.4000000000000004</v>
      </c>
      <c r="Q213">
        <v>0.6</v>
      </c>
      <c r="R213">
        <v>4.4000000000000004</v>
      </c>
      <c r="S213">
        <v>1.2</v>
      </c>
      <c r="T213">
        <v>1.2</v>
      </c>
      <c r="U213">
        <v>0.8</v>
      </c>
      <c r="V213">
        <v>0.32</v>
      </c>
      <c r="W213">
        <v>5</v>
      </c>
      <c r="X213">
        <v>0.5</v>
      </c>
      <c r="Y213">
        <v>1.2</v>
      </c>
      <c r="Z213">
        <v>0.4</v>
      </c>
      <c r="AA213">
        <v>-1.8223795393603965</v>
      </c>
      <c r="AB213">
        <v>-0.89945305744112281</v>
      </c>
      <c r="AC213">
        <v>-0.56208609005822086</v>
      </c>
      <c r="AD213">
        <v>-0.9117785542119935</v>
      </c>
      <c r="AE213">
        <v>0.4449266121538159</v>
      </c>
      <c r="AF213">
        <v>0.11383682536762199</v>
      </c>
      <c r="AG213">
        <v>-1.0430690900898736</v>
      </c>
      <c r="AH213">
        <v>-0.89864059840433619</v>
      </c>
      <c r="AI213">
        <v>1.517791422741384</v>
      </c>
    </row>
    <row r="214" spans="1:35" x14ac:dyDescent="0.3">
      <c r="A214">
        <v>18</v>
      </c>
      <c r="B214">
        <v>213</v>
      </c>
      <c r="C214" s="26">
        <v>0</v>
      </c>
      <c r="D214" s="26">
        <v>332</v>
      </c>
      <c r="E214" s="26">
        <v>2</v>
      </c>
      <c r="F214">
        <v>-0.66447440785924083</v>
      </c>
      <c r="G214">
        <v>-0.47375286198374794</v>
      </c>
      <c r="H214">
        <v>-0.19072154587549289</v>
      </c>
      <c r="I214" t="s">
        <v>490</v>
      </c>
      <c r="J214" t="s">
        <v>32</v>
      </c>
      <c r="K214" t="s">
        <v>74</v>
      </c>
      <c r="L214" t="s">
        <v>274</v>
      </c>
      <c r="M214" s="27">
        <v>24.8</v>
      </c>
      <c r="N214" s="28">
        <v>5</v>
      </c>
      <c r="O214">
        <v>18.206666666666671</v>
      </c>
      <c r="P214">
        <v>5.8</v>
      </c>
      <c r="Q214">
        <v>0.6</v>
      </c>
      <c r="R214">
        <v>5.4</v>
      </c>
      <c r="S214">
        <v>1.2</v>
      </c>
      <c r="T214">
        <v>1</v>
      </c>
      <c r="U214">
        <v>0.2</v>
      </c>
      <c r="V214">
        <v>0.38709677419354838</v>
      </c>
      <c r="W214">
        <v>6.2</v>
      </c>
      <c r="X214">
        <v>0.66666666666666663</v>
      </c>
      <c r="Y214">
        <v>0.6</v>
      </c>
      <c r="Z214">
        <v>0.8</v>
      </c>
      <c r="AA214">
        <v>-1.5961673460345749</v>
      </c>
      <c r="AB214">
        <v>-0.89945305744112281</v>
      </c>
      <c r="AC214">
        <v>-0.20441576485436161</v>
      </c>
      <c r="AD214">
        <v>-0.9117785542119935</v>
      </c>
      <c r="AE214">
        <v>9.0681727711352921E-3</v>
      </c>
      <c r="AF214">
        <v>-0.81732214738546061</v>
      </c>
      <c r="AG214">
        <v>-0.73924655250642368</v>
      </c>
      <c r="AH214">
        <v>-0.23125215785830744</v>
      </c>
      <c r="AI214">
        <v>1.1267916496673773</v>
      </c>
    </row>
    <row r="215" spans="1:35" x14ac:dyDescent="0.3">
      <c r="A215">
        <v>18</v>
      </c>
      <c r="B215">
        <v>214</v>
      </c>
      <c r="C215" s="26">
        <v>0</v>
      </c>
      <c r="D215" s="26">
        <v>722</v>
      </c>
      <c r="E215" s="26">
        <v>7</v>
      </c>
      <c r="F215">
        <v>-0.67503043754477843</v>
      </c>
      <c r="G215">
        <v>-0.37581932230843901</v>
      </c>
      <c r="H215">
        <v>-0.29921111523633942</v>
      </c>
      <c r="I215" t="s">
        <v>458</v>
      </c>
      <c r="J215" t="s">
        <v>32</v>
      </c>
      <c r="K215" t="s">
        <v>60</v>
      </c>
      <c r="L215" t="s">
        <v>274</v>
      </c>
      <c r="M215" s="27">
        <v>22.4</v>
      </c>
      <c r="N215" s="28">
        <v>5</v>
      </c>
      <c r="O215">
        <v>17.373333333333335</v>
      </c>
      <c r="P215">
        <v>8.1999999999999993</v>
      </c>
      <c r="Q215">
        <v>1</v>
      </c>
      <c r="R215">
        <v>2</v>
      </c>
      <c r="S215">
        <v>1.6</v>
      </c>
      <c r="T215">
        <v>1</v>
      </c>
      <c r="U215">
        <v>0.2</v>
      </c>
      <c r="V215">
        <v>0.5</v>
      </c>
      <c r="W215">
        <v>7.2</v>
      </c>
      <c r="X215">
        <v>0</v>
      </c>
      <c r="Y215">
        <v>0</v>
      </c>
      <c r="Z215">
        <v>0.8</v>
      </c>
      <c r="AA215">
        <v>-1.208375014618881</v>
      </c>
      <c r="AB215">
        <v>-0.51591570809391052</v>
      </c>
      <c r="AC215">
        <v>-1.4204948705474831</v>
      </c>
      <c r="AD215">
        <v>-0.73208125053052497</v>
      </c>
      <c r="AE215">
        <v>9.0681727711352921E-3</v>
      </c>
      <c r="AF215">
        <v>-0.81732214738546061</v>
      </c>
      <c r="AG215">
        <v>0.21604751237012002</v>
      </c>
      <c r="AH215">
        <v>-4.0092244408324193E-2</v>
      </c>
      <c r="AI215">
        <v>1.1267916496673773</v>
      </c>
    </row>
    <row r="216" spans="1:35" x14ac:dyDescent="0.3">
      <c r="A216">
        <v>18</v>
      </c>
      <c r="B216">
        <v>215</v>
      </c>
      <c r="C216" s="26">
        <v>0</v>
      </c>
      <c r="D216" s="26">
        <v>623</v>
      </c>
      <c r="E216" s="26">
        <v>1</v>
      </c>
      <c r="F216">
        <v>-0.68265110646019633</v>
      </c>
      <c r="G216">
        <v>-0.47101126436318846</v>
      </c>
      <c r="H216">
        <v>-0.21163984209700787</v>
      </c>
      <c r="I216" t="s">
        <v>459</v>
      </c>
      <c r="J216" t="s">
        <v>32</v>
      </c>
      <c r="K216" t="s">
        <v>68</v>
      </c>
      <c r="L216" t="s">
        <v>274</v>
      </c>
      <c r="M216" s="27">
        <v>19.5</v>
      </c>
      <c r="N216" s="28">
        <v>5</v>
      </c>
      <c r="O216">
        <v>20.086666666666666</v>
      </c>
      <c r="P216">
        <v>6.8</v>
      </c>
      <c r="Q216">
        <v>0.2</v>
      </c>
      <c r="R216">
        <v>3.2</v>
      </c>
      <c r="S216">
        <v>1.4</v>
      </c>
      <c r="T216">
        <v>1.2</v>
      </c>
      <c r="U216">
        <v>0</v>
      </c>
      <c r="V216">
        <v>0.41176470588235292</v>
      </c>
      <c r="W216">
        <v>6.8</v>
      </c>
      <c r="X216">
        <v>1</v>
      </c>
      <c r="Y216">
        <v>1</v>
      </c>
      <c r="Z216">
        <v>0.8</v>
      </c>
      <c r="AA216">
        <v>-1.4345872079447024</v>
      </c>
      <c r="AB216">
        <v>-1.2829904067883351</v>
      </c>
      <c r="AC216">
        <v>-0.99129048030285194</v>
      </c>
      <c r="AD216">
        <v>-0.82192990237125929</v>
      </c>
      <c r="AE216">
        <v>0.4449266121538159</v>
      </c>
      <c r="AF216">
        <v>-1.1277084716364882</v>
      </c>
      <c r="AG216">
        <v>-0.58733528371469879</v>
      </c>
      <c r="AH216">
        <v>0.43502211166844573</v>
      </c>
      <c r="AI216">
        <v>1.1267916496673773</v>
      </c>
    </row>
    <row r="217" spans="1:35" x14ac:dyDescent="0.3">
      <c r="A217">
        <v>18</v>
      </c>
      <c r="B217">
        <v>216</v>
      </c>
      <c r="C217" s="26">
        <v>142.80000000000001</v>
      </c>
      <c r="D217" s="26">
        <v>179</v>
      </c>
      <c r="E217" s="26">
        <v>10</v>
      </c>
      <c r="F217">
        <v>-0.68272934956395637</v>
      </c>
      <c r="G217">
        <v>-0.51819818680297924</v>
      </c>
      <c r="H217">
        <v>-0.16453116276097712</v>
      </c>
      <c r="I217" t="s">
        <v>512</v>
      </c>
      <c r="J217" t="s">
        <v>32</v>
      </c>
      <c r="K217" t="s">
        <v>44</v>
      </c>
      <c r="L217" t="s">
        <v>274</v>
      </c>
      <c r="M217" s="27">
        <v>20.7</v>
      </c>
      <c r="N217" s="28">
        <v>5</v>
      </c>
      <c r="O217">
        <v>27.859999999999996</v>
      </c>
      <c r="P217">
        <v>10.6</v>
      </c>
      <c r="Q217">
        <v>1</v>
      </c>
      <c r="R217">
        <v>2.8</v>
      </c>
      <c r="S217">
        <v>2.6</v>
      </c>
      <c r="T217">
        <v>1.4</v>
      </c>
      <c r="U217">
        <v>0.6</v>
      </c>
      <c r="V217">
        <v>0.45833333333333331</v>
      </c>
      <c r="W217">
        <v>9.6</v>
      </c>
      <c r="X217">
        <v>0.33333333333333331</v>
      </c>
      <c r="Y217">
        <v>2.4</v>
      </c>
      <c r="Z217">
        <v>1.6</v>
      </c>
      <c r="AA217">
        <v>-0.82058268320318684</v>
      </c>
      <c r="AB217">
        <v>-0.51591570809391052</v>
      </c>
      <c r="AC217">
        <v>-1.1343586103843957</v>
      </c>
      <c r="AD217">
        <v>-0.28283799132685378</v>
      </c>
      <c r="AE217">
        <v>0.88078505153649644</v>
      </c>
      <c r="AF217">
        <v>-0.19654949888340564</v>
      </c>
      <c r="AG217">
        <v>-0.22947033779848253</v>
      </c>
      <c r="AH217">
        <v>-2.7096460065924384</v>
      </c>
      <c r="AI217">
        <v>0.34479210351936379</v>
      </c>
    </row>
    <row r="218" spans="1:35" x14ac:dyDescent="0.3">
      <c r="A218">
        <v>19</v>
      </c>
      <c r="B218">
        <v>217</v>
      </c>
      <c r="C218" s="26">
        <v>137.30000000000001</v>
      </c>
      <c r="D218" s="26">
        <v>243</v>
      </c>
      <c r="E218" s="26">
        <v>4</v>
      </c>
      <c r="F218">
        <v>-0.6847088457308812</v>
      </c>
      <c r="G218">
        <v>-0.38668897486008419</v>
      </c>
      <c r="H218">
        <v>-0.29801987087079701</v>
      </c>
      <c r="I218" t="s">
        <v>424</v>
      </c>
      <c r="J218" t="s">
        <v>425</v>
      </c>
      <c r="K218" t="s">
        <v>42</v>
      </c>
      <c r="L218" t="s">
        <v>274</v>
      </c>
      <c r="M218" s="27">
        <v>29</v>
      </c>
      <c r="N218" s="28">
        <v>5</v>
      </c>
      <c r="O218">
        <v>26.923333333333336</v>
      </c>
      <c r="P218">
        <v>9.6</v>
      </c>
      <c r="Q218">
        <v>0.6</v>
      </c>
      <c r="R218">
        <v>3</v>
      </c>
      <c r="S218">
        <v>3</v>
      </c>
      <c r="T218">
        <v>0.6</v>
      </c>
      <c r="U218">
        <v>0</v>
      </c>
      <c r="V218">
        <v>0.51219512195121952</v>
      </c>
      <c r="W218">
        <v>8.1999999999999993</v>
      </c>
      <c r="X218">
        <v>1</v>
      </c>
      <c r="Y218">
        <v>0.6</v>
      </c>
      <c r="Z218">
        <v>1</v>
      </c>
      <c r="AA218">
        <v>-0.98216282129305943</v>
      </c>
      <c r="AB218">
        <v>-0.89945305744112281</v>
      </c>
      <c r="AC218">
        <v>-1.0628245453436238</v>
      </c>
      <c r="AD218">
        <v>-0.10314068764538535</v>
      </c>
      <c r="AE218">
        <v>-0.86264870599422616</v>
      </c>
      <c r="AF218">
        <v>-1.1277084716364882</v>
      </c>
      <c r="AG218">
        <v>0.38146938324503649</v>
      </c>
      <c r="AH218">
        <v>0.24497636923773775</v>
      </c>
      <c r="AI218">
        <v>0.93129176313037398</v>
      </c>
    </row>
    <row r="219" spans="1:35" x14ac:dyDescent="0.3">
      <c r="A219">
        <v>19</v>
      </c>
      <c r="B219">
        <v>218</v>
      </c>
      <c r="C219" s="26">
        <v>145.80000000000001</v>
      </c>
      <c r="D219" s="26">
        <v>234</v>
      </c>
      <c r="E219" s="26">
        <v>2</v>
      </c>
      <c r="F219">
        <v>-0.68611653360387514</v>
      </c>
      <c r="G219">
        <v>-0.27677045242766424</v>
      </c>
      <c r="H219">
        <v>-0.40934608117621091</v>
      </c>
      <c r="I219" t="s">
        <v>525</v>
      </c>
      <c r="J219" t="s">
        <v>32</v>
      </c>
      <c r="K219" t="s">
        <v>111</v>
      </c>
      <c r="L219" t="s">
        <v>275</v>
      </c>
      <c r="M219" s="27">
        <v>34.4</v>
      </c>
      <c r="N219" s="28">
        <v>5</v>
      </c>
      <c r="O219">
        <v>21.380000000000003</v>
      </c>
      <c r="P219">
        <v>9.1999999999999993</v>
      </c>
      <c r="Q219">
        <v>0</v>
      </c>
      <c r="R219">
        <v>6.2</v>
      </c>
      <c r="S219">
        <v>1.4</v>
      </c>
      <c r="T219">
        <v>1</v>
      </c>
      <c r="U219">
        <v>0</v>
      </c>
      <c r="V219">
        <v>0.63636363636363635</v>
      </c>
      <c r="W219">
        <v>6.6</v>
      </c>
      <c r="X219">
        <v>0.66666666666666663</v>
      </c>
      <c r="Y219">
        <v>1.2</v>
      </c>
      <c r="Z219">
        <v>1</v>
      </c>
      <c r="AA219">
        <v>-1.0467948765290085</v>
      </c>
      <c r="AB219">
        <v>-1.4747590814619411</v>
      </c>
      <c r="AC219">
        <v>8.1720495308725702E-2</v>
      </c>
      <c r="AD219">
        <v>-0.82192990237125929</v>
      </c>
      <c r="AE219">
        <v>9.0681727711352921E-3</v>
      </c>
      <c r="AF219">
        <v>-1.1277084716364882</v>
      </c>
      <c r="AG219">
        <v>1.3805899002477744</v>
      </c>
      <c r="AH219">
        <v>-0.42241207130829067</v>
      </c>
      <c r="AI219">
        <v>0.93129176313037398</v>
      </c>
    </row>
    <row r="220" spans="1:35" x14ac:dyDescent="0.3">
      <c r="A220">
        <v>19</v>
      </c>
      <c r="B220">
        <v>219</v>
      </c>
      <c r="C220" s="26">
        <v>135.80000000000001</v>
      </c>
      <c r="D220" s="26">
        <v>186</v>
      </c>
      <c r="E220" s="26">
        <v>3</v>
      </c>
      <c r="F220">
        <v>-0.69525657117988948</v>
      </c>
      <c r="G220">
        <v>-0.39574107392850166</v>
      </c>
      <c r="H220">
        <v>-0.29951549725138782</v>
      </c>
      <c r="I220" t="s">
        <v>437</v>
      </c>
      <c r="J220" t="s">
        <v>32</v>
      </c>
      <c r="K220" t="s">
        <v>42</v>
      </c>
      <c r="L220" t="s">
        <v>274</v>
      </c>
      <c r="M220" s="27">
        <v>25.7</v>
      </c>
      <c r="N220" s="28">
        <v>5</v>
      </c>
      <c r="O220">
        <v>23.776666666666664</v>
      </c>
      <c r="P220">
        <v>6.8</v>
      </c>
      <c r="Q220">
        <v>0.8</v>
      </c>
      <c r="R220">
        <v>1.8</v>
      </c>
      <c r="S220">
        <v>2.8</v>
      </c>
      <c r="T220">
        <v>1</v>
      </c>
      <c r="U220">
        <v>0.2</v>
      </c>
      <c r="V220">
        <v>0.45161290322580644</v>
      </c>
      <c r="W220">
        <v>6.2</v>
      </c>
      <c r="X220">
        <v>0.66666666666666663</v>
      </c>
      <c r="Y220">
        <v>0.6</v>
      </c>
      <c r="Z220">
        <v>0.4</v>
      </c>
      <c r="AA220">
        <v>-1.4345872079447024</v>
      </c>
      <c r="AB220">
        <v>-0.70768438276751655</v>
      </c>
      <c r="AC220">
        <v>-1.492028935588255</v>
      </c>
      <c r="AD220">
        <v>-0.19298933948611968</v>
      </c>
      <c r="AE220">
        <v>9.0681727711352921E-3</v>
      </c>
      <c r="AF220">
        <v>-0.81732214738546061</v>
      </c>
      <c r="AG220">
        <v>-0.21266508983867266</v>
      </c>
      <c r="AH220">
        <v>-0.23125215785830744</v>
      </c>
      <c r="AI220">
        <v>1.517791422741384</v>
      </c>
    </row>
    <row r="221" spans="1:35" x14ac:dyDescent="0.3">
      <c r="A221">
        <v>19</v>
      </c>
      <c r="B221">
        <v>220</v>
      </c>
      <c r="C221" s="26">
        <v>0</v>
      </c>
      <c r="D221" s="26">
        <v>347</v>
      </c>
      <c r="E221" s="26">
        <v>0</v>
      </c>
      <c r="F221">
        <v>-0.69589596592663816</v>
      </c>
      <c r="G221">
        <v>-0.33620172549465521</v>
      </c>
      <c r="H221">
        <v>-0.35969424043198295</v>
      </c>
      <c r="I221" t="s">
        <v>494</v>
      </c>
      <c r="J221" t="s">
        <v>32</v>
      </c>
      <c r="K221" t="s">
        <v>160</v>
      </c>
      <c r="L221" t="s">
        <v>275</v>
      </c>
      <c r="M221" s="27">
        <v>24.2</v>
      </c>
      <c r="N221" s="28">
        <v>5</v>
      </c>
      <c r="O221">
        <v>13.073333333333334</v>
      </c>
      <c r="P221">
        <v>5.8</v>
      </c>
      <c r="Q221">
        <v>0.6</v>
      </c>
      <c r="R221">
        <v>2.6</v>
      </c>
      <c r="S221">
        <v>1</v>
      </c>
      <c r="T221">
        <v>0.6</v>
      </c>
      <c r="U221">
        <v>1.2</v>
      </c>
      <c r="V221">
        <v>0.56521739130434778</v>
      </c>
      <c r="W221">
        <v>4.5999999999999996</v>
      </c>
      <c r="X221">
        <v>0</v>
      </c>
      <c r="Y221">
        <v>0</v>
      </c>
      <c r="Z221">
        <v>0.6</v>
      </c>
      <c r="AA221">
        <v>-1.5961673460345749</v>
      </c>
      <c r="AB221">
        <v>-0.89945305744112281</v>
      </c>
      <c r="AC221">
        <v>-1.2058926754251675</v>
      </c>
      <c r="AD221">
        <v>-1.0016272060527278</v>
      </c>
      <c r="AE221">
        <v>-0.86264870599422616</v>
      </c>
      <c r="AF221">
        <v>0.7346094738696769</v>
      </c>
      <c r="AG221">
        <v>0.52316469583018976</v>
      </c>
      <c r="AH221">
        <v>-4.0092244408324193E-2</v>
      </c>
      <c r="AI221">
        <v>1.3222915362043808</v>
      </c>
    </row>
    <row r="222" spans="1:35" x14ac:dyDescent="0.3">
      <c r="A222">
        <v>19</v>
      </c>
      <c r="B222">
        <v>221</v>
      </c>
      <c r="C222" s="26">
        <v>0</v>
      </c>
      <c r="D222" s="26">
        <v>705</v>
      </c>
      <c r="E222" s="26">
        <v>1</v>
      </c>
      <c r="F222">
        <v>-0.69746206642095354</v>
      </c>
      <c r="G222">
        <v>-0.54885906102138804</v>
      </c>
      <c r="H222">
        <v>-0.1486030053995655</v>
      </c>
      <c r="I222" t="s">
        <v>491</v>
      </c>
      <c r="J222" t="s">
        <v>32</v>
      </c>
      <c r="K222" t="s">
        <v>76</v>
      </c>
      <c r="L222" t="s">
        <v>275</v>
      </c>
      <c r="M222" s="27">
        <v>28.8</v>
      </c>
      <c r="N222" s="28">
        <v>5</v>
      </c>
      <c r="O222">
        <v>17.28</v>
      </c>
      <c r="P222">
        <v>5.6</v>
      </c>
      <c r="Q222">
        <v>1.6</v>
      </c>
      <c r="R222">
        <v>2.6</v>
      </c>
      <c r="S222">
        <v>1.4</v>
      </c>
      <c r="T222">
        <v>0.8</v>
      </c>
      <c r="U222">
        <v>0.2</v>
      </c>
      <c r="V222">
        <v>0.34782608695652173</v>
      </c>
      <c r="W222">
        <v>4.5999999999999996</v>
      </c>
      <c r="X222">
        <v>0.8</v>
      </c>
      <c r="Y222">
        <v>1</v>
      </c>
      <c r="Z222">
        <v>1.2</v>
      </c>
      <c r="AA222">
        <v>-1.6284833736525497</v>
      </c>
      <c r="AB222">
        <v>5.9390315926908008E-2</v>
      </c>
      <c r="AC222">
        <v>-1.2058926754251675</v>
      </c>
      <c r="AD222">
        <v>-0.82192990237125929</v>
      </c>
      <c r="AE222">
        <v>-0.42679026661154529</v>
      </c>
      <c r="AF222">
        <v>-0.81732214738546061</v>
      </c>
      <c r="AG222">
        <v>-0.79328896083918876</v>
      </c>
      <c r="AH222">
        <v>-4.120641542759948E-2</v>
      </c>
      <c r="AI222">
        <v>0.73579187659337064</v>
      </c>
    </row>
    <row r="223" spans="1:35" x14ac:dyDescent="0.3">
      <c r="A223">
        <v>19</v>
      </c>
      <c r="B223">
        <v>222</v>
      </c>
      <c r="C223" s="26">
        <v>128.5</v>
      </c>
      <c r="D223" s="26">
        <v>673</v>
      </c>
      <c r="E223" s="26">
        <v>60</v>
      </c>
      <c r="F223">
        <v>-0.70229588273131338</v>
      </c>
      <c r="G223">
        <v>-0.54916052510927393</v>
      </c>
      <c r="H223">
        <v>-0.15313535762203945</v>
      </c>
      <c r="I223" t="s">
        <v>246</v>
      </c>
      <c r="J223" t="s">
        <v>32</v>
      </c>
      <c r="K223" t="s">
        <v>60</v>
      </c>
      <c r="L223" t="s">
        <v>275</v>
      </c>
      <c r="M223" s="27">
        <v>23</v>
      </c>
      <c r="N223" s="28">
        <v>5</v>
      </c>
      <c r="O223">
        <v>32.843333333333334</v>
      </c>
      <c r="P223">
        <v>16.2</v>
      </c>
      <c r="Q223">
        <v>0.6</v>
      </c>
      <c r="R223">
        <v>5</v>
      </c>
      <c r="S223">
        <v>0.8</v>
      </c>
      <c r="T223">
        <v>0.4</v>
      </c>
      <c r="U223">
        <v>0</v>
      </c>
      <c r="V223">
        <v>0.45454545454545453</v>
      </c>
      <c r="W223">
        <v>13.2</v>
      </c>
      <c r="X223">
        <v>0.78260869565217395</v>
      </c>
      <c r="Y223">
        <v>4.5999999999999996</v>
      </c>
      <c r="Z223">
        <v>1.6</v>
      </c>
      <c r="AA223">
        <v>8.4266090100099444E-2</v>
      </c>
      <c r="AB223">
        <v>-0.89945305744112281</v>
      </c>
      <c r="AC223">
        <v>-0.34748389493590542</v>
      </c>
      <c r="AD223">
        <v>-1.091475857893462</v>
      </c>
      <c r="AE223">
        <v>-1.2985071453769068</v>
      </c>
      <c r="AF223">
        <v>-1.1277084716364882</v>
      </c>
      <c r="AG223">
        <v>-0.37116565038363536</v>
      </c>
      <c r="AH223">
        <v>-0.23570884193540872</v>
      </c>
      <c r="AI223">
        <v>0.34479210351936379</v>
      </c>
    </row>
    <row r="224" spans="1:35" x14ac:dyDescent="0.3">
      <c r="A224">
        <v>19</v>
      </c>
      <c r="B224">
        <v>223</v>
      </c>
      <c r="C224" s="26">
        <v>0</v>
      </c>
      <c r="D224" s="26">
        <v>212</v>
      </c>
      <c r="E224" s="26">
        <v>4</v>
      </c>
      <c r="F224">
        <v>-0.70464380712041652</v>
      </c>
      <c r="G224">
        <v>-0.36506745731567253</v>
      </c>
      <c r="H224">
        <v>-0.33957634980474399</v>
      </c>
      <c r="I224" t="s">
        <v>442</v>
      </c>
      <c r="J224" t="s">
        <v>32</v>
      </c>
      <c r="K224" t="s">
        <v>35</v>
      </c>
      <c r="L224" t="s">
        <v>275</v>
      </c>
      <c r="M224" s="27">
        <v>26.5</v>
      </c>
      <c r="N224" s="28">
        <v>5</v>
      </c>
      <c r="O224">
        <v>27.133333333333333</v>
      </c>
      <c r="P224">
        <v>8.1999999999999993</v>
      </c>
      <c r="Q224">
        <v>0.2</v>
      </c>
      <c r="R224">
        <v>3.6</v>
      </c>
      <c r="S224">
        <v>1.6</v>
      </c>
      <c r="T224">
        <v>0.6</v>
      </c>
      <c r="U224">
        <v>1</v>
      </c>
      <c r="V224">
        <v>0.5625</v>
      </c>
      <c r="W224">
        <v>6.4</v>
      </c>
      <c r="X224">
        <v>0.66666666666666663</v>
      </c>
      <c r="Y224">
        <v>1.2</v>
      </c>
      <c r="Z224">
        <v>1</v>
      </c>
      <c r="AA224">
        <v>-1.208375014618881</v>
      </c>
      <c r="AB224">
        <v>-1.2829904067883351</v>
      </c>
      <c r="AC224">
        <v>-0.84822235022130832</v>
      </c>
      <c r="AD224">
        <v>-0.73208125053052497</v>
      </c>
      <c r="AE224">
        <v>-0.86264870599422616</v>
      </c>
      <c r="AF224">
        <v>0.42422314961864949</v>
      </c>
      <c r="AG224">
        <v>0.71560777087148864</v>
      </c>
      <c r="AH224">
        <v>-0.42241207130829067</v>
      </c>
      <c r="AI224">
        <v>0.93129176313037398</v>
      </c>
    </row>
    <row r="225" spans="1:35" x14ac:dyDescent="0.3">
      <c r="A225">
        <v>19</v>
      </c>
      <c r="B225">
        <v>224</v>
      </c>
      <c r="C225" s="26">
        <v>0</v>
      </c>
      <c r="D225" s="26">
        <v>323</v>
      </c>
      <c r="E225" s="26">
        <v>0</v>
      </c>
      <c r="F225">
        <v>-0.70535399362473272</v>
      </c>
      <c r="G225">
        <v>-0.69976867713390389</v>
      </c>
      <c r="H225">
        <v>-5.5853164908288289E-3</v>
      </c>
      <c r="I225" t="s">
        <v>482</v>
      </c>
      <c r="J225" t="s">
        <v>32</v>
      </c>
      <c r="K225" t="s">
        <v>56</v>
      </c>
      <c r="L225" t="s">
        <v>274</v>
      </c>
      <c r="M225" s="27">
        <v>29</v>
      </c>
      <c r="N225" s="28">
        <v>5</v>
      </c>
      <c r="O225">
        <v>16.766666666666669</v>
      </c>
      <c r="P225">
        <v>3</v>
      </c>
      <c r="Q225">
        <v>0.2</v>
      </c>
      <c r="R225">
        <v>1.2</v>
      </c>
      <c r="S225">
        <v>4.8</v>
      </c>
      <c r="T225">
        <v>1.2</v>
      </c>
      <c r="U225">
        <v>0.2</v>
      </c>
      <c r="V225">
        <v>0.16</v>
      </c>
      <c r="W225">
        <v>5</v>
      </c>
      <c r="X225">
        <v>0.75</v>
      </c>
      <c r="Y225">
        <v>1.6</v>
      </c>
      <c r="Z225">
        <v>1.2</v>
      </c>
      <c r="AA225">
        <v>-2.0485917326862184</v>
      </c>
      <c r="AB225">
        <v>-1.2829904067883351</v>
      </c>
      <c r="AC225">
        <v>-1.7066311307105704</v>
      </c>
      <c r="AD225">
        <v>0.70549717892122277</v>
      </c>
      <c r="AE225">
        <v>0.4449266121538159</v>
      </c>
      <c r="AF225">
        <v>-0.81732214738546061</v>
      </c>
      <c r="AG225">
        <v>-2.0962320154253762</v>
      </c>
      <c r="AH225">
        <v>-0.23236632887758338</v>
      </c>
      <c r="AI225">
        <v>0.73579187659337064</v>
      </c>
    </row>
    <row r="226" spans="1:35" x14ac:dyDescent="0.3">
      <c r="A226">
        <v>19</v>
      </c>
      <c r="B226">
        <v>225</v>
      </c>
      <c r="C226" s="26">
        <v>122.3</v>
      </c>
      <c r="D226" s="26">
        <v>110</v>
      </c>
      <c r="E226" s="26">
        <v>48</v>
      </c>
      <c r="F226">
        <v>-0.70591313196390693</v>
      </c>
      <c r="G226">
        <v>-0.73195177734473527</v>
      </c>
      <c r="H226">
        <v>2.603864538082834E-2</v>
      </c>
      <c r="I226" t="s">
        <v>263</v>
      </c>
      <c r="J226" t="s">
        <v>32</v>
      </c>
      <c r="K226" t="s">
        <v>92</v>
      </c>
      <c r="L226" t="s">
        <v>275</v>
      </c>
      <c r="M226" s="27">
        <v>31.4</v>
      </c>
      <c r="N226" s="28">
        <v>5</v>
      </c>
      <c r="O226">
        <v>23.51</v>
      </c>
      <c r="P226">
        <v>8</v>
      </c>
      <c r="Q226">
        <v>0.8</v>
      </c>
      <c r="R226">
        <v>5</v>
      </c>
      <c r="S226">
        <v>1.6</v>
      </c>
      <c r="T226">
        <v>0.6</v>
      </c>
      <c r="U226">
        <v>0.2</v>
      </c>
      <c r="V226">
        <v>0.32500000000000001</v>
      </c>
      <c r="W226">
        <v>8</v>
      </c>
      <c r="X226">
        <v>0.76923076923076927</v>
      </c>
      <c r="Y226">
        <v>2.6</v>
      </c>
      <c r="Z226">
        <v>2</v>
      </c>
      <c r="AA226">
        <v>-1.2406910422368553</v>
      </c>
      <c r="AB226">
        <v>-0.70768438276751655</v>
      </c>
      <c r="AC226">
        <v>-0.34748389493590542</v>
      </c>
      <c r="AD226">
        <v>-0.73208125053052497</v>
      </c>
      <c r="AE226">
        <v>-0.86264870599422616</v>
      </c>
      <c r="AF226">
        <v>-0.81732214738546061</v>
      </c>
      <c r="AG226">
        <v>-1.5999664028006271</v>
      </c>
      <c r="AH226">
        <v>-0.23348049989685879</v>
      </c>
      <c r="AI226">
        <v>-4.6207669554642838E-2</v>
      </c>
    </row>
    <row r="227" spans="1:35" x14ac:dyDescent="0.3">
      <c r="A227">
        <v>19</v>
      </c>
      <c r="B227">
        <v>226</v>
      </c>
      <c r="C227" s="26">
        <v>0</v>
      </c>
      <c r="D227" s="26">
        <v>303</v>
      </c>
      <c r="E227" s="26">
        <v>2</v>
      </c>
      <c r="F227">
        <v>-0.71245241589488162</v>
      </c>
      <c r="G227">
        <v>-0.50509080446126298</v>
      </c>
      <c r="H227">
        <v>-0.20736161143361864</v>
      </c>
      <c r="I227" t="s">
        <v>510</v>
      </c>
      <c r="J227" t="s">
        <v>32</v>
      </c>
      <c r="K227" t="s">
        <v>33</v>
      </c>
      <c r="L227" t="s">
        <v>274</v>
      </c>
      <c r="M227" s="27">
        <v>27.3</v>
      </c>
      <c r="N227" s="28">
        <v>5</v>
      </c>
      <c r="O227">
        <v>29.163333333333334</v>
      </c>
      <c r="P227">
        <v>10</v>
      </c>
      <c r="Q227">
        <v>0.8</v>
      </c>
      <c r="R227">
        <v>3.6</v>
      </c>
      <c r="S227">
        <v>1.2</v>
      </c>
      <c r="T227">
        <v>0.6</v>
      </c>
      <c r="U227">
        <v>0.4</v>
      </c>
      <c r="V227">
        <v>0.40816326530612246</v>
      </c>
      <c r="W227">
        <v>9.8000000000000007</v>
      </c>
      <c r="X227">
        <v>0.75</v>
      </c>
      <c r="Y227">
        <v>1.6</v>
      </c>
      <c r="Z227">
        <v>0.6</v>
      </c>
      <c r="AA227">
        <v>-0.91753076605711026</v>
      </c>
      <c r="AB227">
        <v>-0.70768438276751655</v>
      </c>
      <c r="AC227">
        <v>-0.84822235022130832</v>
      </c>
      <c r="AD227">
        <v>-0.9117785542119935</v>
      </c>
      <c r="AE227">
        <v>-0.86264870599422616</v>
      </c>
      <c r="AF227">
        <v>-0.50693582313443308</v>
      </c>
      <c r="AG227">
        <v>-0.88094186509157735</v>
      </c>
      <c r="AH227">
        <v>-0.23236632887758338</v>
      </c>
      <c r="AI227">
        <v>1.3222915362043808</v>
      </c>
    </row>
    <row r="228" spans="1:35" x14ac:dyDescent="0.3">
      <c r="A228">
        <v>19</v>
      </c>
      <c r="B228">
        <v>227</v>
      </c>
      <c r="C228" s="26">
        <v>147.19999999999999</v>
      </c>
      <c r="D228" s="26">
        <v>150</v>
      </c>
      <c r="E228" s="26">
        <v>10</v>
      </c>
      <c r="F228">
        <v>-0.71339087430157855</v>
      </c>
      <c r="G228">
        <v>-0.58115594574398799</v>
      </c>
      <c r="H228">
        <v>-0.13223492855759056</v>
      </c>
      <c r="I228" t="s">
        <v>450</v>
      </c>
      <c r="J228" t="s">
        <v>32</v>
      </c>
      <c r="K228" t="s">
        <v>66</v>
      </c>
      <c r="L228" t="s">
        <v>274</v>
      </c>
      <c r="M228" s="27">
        <v>31.4</v>
      </c>
      <c r="N228" s="28">
        <v>5</v>
      </c>
      <c r="O228">
        <v>21.223333333333336</v>
      </c>
      <c r="P228">
        <v>4</v>
      </c>
      <c r="Q228">
        <v>0.2</v>
      </c>
      <c r="R228">
        <v>3.4</v>
      </c>
      <c r="S228">
        <v>4</v>
      </c>
      <c r="T228">
        <v>0.4</v>
      </c>
      <c r="U228">
        <v>0.6</v>
      </c>
      <c r="V228">
        <v>0.30769230769230771</v>
      </c>
      <c r="W228">
        <v>5.2</v>
      </c>
      <c r="X228">
        <v>1</v>
      </c>
      <c r="Y228">
        <v>0.6</v>
      </c>
      <c r="Z228">
        <v>1</v>
      </c>
      <c r="AA228">
        <v>-1.8870115945963457</v>
      </c>
      <c r="AB228">
        <v>-1.2829904067883351</v>
      </c>
      <c r="AC228">
        <v>-0.91975641526208018</v>
      </c>
      <c r="AD228">
        <v>0.34610257155828583</v>
      </c>
      <c r="AE228">
        <v>-1.2985071453769068</v>
      </c>
      <c r="AF228">
        <v>-0.19654949888340564</v>
      </c>
      <c r="AG228">
        <v>-1.1679591547152155</v>
      </c>
      <c r="AH228">
        <v>0.24497636923773775</v>
      </c>
      <c r="AI228">
        <v>0.93129176313037398</v>
      </c>
    </row>
    <row r="229" spans="1:35" x14ac:dyDescent="0.3">
      <c r="A229">
        <v>19</v>
      </c>
      <c r="B229">
        <v>228</v>
      </c>
      <c r="C229" s="26">
        <v>0</v>
      </c>
      <c r="D229" s="26">
        <v>306</v>
      </c>
      <c r="E229" s="26">
        <v>2</v>
      </c>
      <c r="F229">
        <v>-0.71530996872413655</v>
      </c>
      <c r="G229">
        <v>-0.52334406280835311</v>
      </c>
      <c r="H229">
        <v>-0.19196590591578344</v>
      </c>
      <c r="I229" t="s">
        <v>469</v>
      </c>
      <c r="J229" t="s">
        <v>32</v>
      </c>
      <c r="K229" t="s">
        <v>78</v>
      </c>
      <c r="L229" t="s">
        <v>275</v>
      </c>
      <c r="M229" s="27">
        <v>27.9</v>
      </c>
      <c r="N229" s="28">
        <v>5</v>
      </c>
      <c r="O229">
        <v>24.73</v>
      </c>
      <c r="P229">
        <v>12.4</v>
      </c>
      <c r="Q229">
        <v>2</v>
      </c>
      <c r="R229">
        <v>3.2</v>
      </c>
      <c r="S229">
        <v>0.8</v>
      </c>
      <c r="T229">
        <v>0</v>
      </c>
      <c r="U229">
        <v>0.2</v>
      </c>
      <c r="V229">
        <v>0.44642857142857145</v>
      </c>
      <c r="W229">
        <v>11.2</v>
      </c>
      <c r="X229">
        <v>1</v>
      </c>
      <c r="Y229">
        <v>0.4</v>
      </c>
      <c r="Z229">
        <v>1.2</v>
      </c>
      <c r="AA229">
        <v>-0.52973843464141612</v>
      </c>
      <c r="AB229">
        <v>0.4429276652741202</v>
      </c>
      <c r="AC229">
        <v>-0.99129048030285194</v>
      </c>
      <c r="AD229">
        <v>-1.091475857893462</v>
      </c>
      <c r="AE229">
        <v>-2.1702240241422683</v>
      </c>
      <c r="AF229">
        <v>-0.81732214738546061</v>
      </c>
      <c r="AG229">
        <v>-0.43871866079959276</v>
      </c>
      <c r="AH229">
        <v>0.14995349802238375</v>
      </c>
      <c r="AI229">
        <v>0.73579187659337064</v>
      </c>
    </row>
    <row r="230" spans="1:35" x14ac:dyDescent="0.3">
      <c r="A230">
        <v>20</v>
      </c>
      <c r="B230">
        <v>229</v>
      </c>
      <c r="C230" s="26">
        <v>0</v>
      </c>
      <c r="D230" s="26">
        <v>309</v>
      </c>
      <c r="E230" s="26">
        <v>0</v>
      </c>
      <c r="F230">
        <v>-0.72220906767042337</v>
      </c>
      <c r="G230">
        <v>-0.43821752325008101</v>
      </c>
      <c r="H230">
        <v>-0.28399154442034236</v>
      </c>
      <c r="I230" t="s">
        <v>230</v>
      </c>
      <c r="J230" t="s">
        <v>32</v>
      </c>
      <c r="K230" t="s">
        <v>58</v>
      </c>
      <c r="L230" t="s">
        <v>274</v>
      </c>
      <c r="M230" s="27">
        <v>27</v>
      </c>
      <c r="N230" s="28">
        <v>3</v>
      </c>
      <c r="O230">
        <v>17.538888888888888</v>
      </c>
      <c r="P230">
        <v>7.333333333333333</v>
      </c>
      <c r="Q230">
        <v>0.66666666666666663</v>
      </c>
      <c r="R230">
        <v>3</v>
      </c>
      <c r="S230">
        <v>3.6666666666666665</v>
      </c>
      <c r="T230">
        <v>0.66666666666666663</v>
      </c>
      <c r="U230">
        <v>0.33333333333333331</v>
      </c>
      <c r="V230">
        <v>0.42105263157894735</v>
      </c>
      <c r="W230">
        <v>6.333333333333333</v>
      </c>
      <c r="X230">
        <v>0.66666666666666663</v>
      </c>
      <c r="Y230">
        <v>2</v>
      </c>
      <c r="Z230">
        <v>0.33333333333333331</v>
      </c>
      <c r="AA230">
        <v>-1.3484111342967706</v>
      </c>
      <c r="AB230">
        <v>-0.83553016588325402</v>
      </c>
      <c r="AC230">
        <v>-1.0628245453436238</v>
      </c>
      <c r="AD230">
        <v>0.19635481849039538</v>
      </c>
      <c r="AE230">
        <v>-0.71736255953333261</v>
      </c>
      <c r="AF230">
        <v>-0.61039793121810904</v>
      </c>
      <c r="AG230">
        <v>-0.47145228714481752</v>
      </c>
      <c r="AH230">
        <v>-0.67729195590826896</v>
      </c>
      <c r="AI230">
        <v>1.5829580515870521</v>
      </c>
    </row>
    <row r="231" spans="1:35" x14ac:dyDescent="0.3">
      <c r="A231">
        <v>20</v>
      </c>
      <c r="B231">
        <v>230</v>
      </c>
      <c r="C231" s="26">
        <v>0</v>
      </c>
      <c r="D231" s="26">
        <v>318</v>
      </c>
      <c r="E231" s="26">
        <v>2</v>
      </c>
      <c r="F231">
        <v>-0.72702006317533452</v>
      </c>
      <c r="G231">
        <v>-0.42407480752450999</v>
      </c>
      <c r="H231">
        <v>-0.30294525565082453</v>
      </c>
      <c r="I231" t="s">
        <v>489</v>
      </c>
      <c r="J231" t="s">
        <v>32</v>
      </c>
      <c r="K231" t="s">
        <v>39</v>
      </c>
      <c r="L231" t="s">
        <v>274</v>
      </c>
      <c r="M231" s="27">
        <v>23.2</v>
      </c>
      <c r="N231" s="28">
        <v>5</v>
      </c>
      <c r="O231">
        <v>17.163333333333334</v>
      </c>
      <c r="P231">
        <v>7</v>
      </c>
      <c r="Q231">
        <v>0.2</v>
      </c>
      <c r="R231">
        <v>2.6</v>
      </c>
      <c r="S231">
        <v>2.6</v>
      </c>
      <c r="T231">
        <v>1.2</v>
      </c>
      <c r="U231">
        <v>0</v>
      </c>
      <c r="V231">
        <v>0.56000000000000005</v>
      </c>
      <c r="W231">
        <v>5</v>
      </c>
      <c r="X231">
        <v>0.75</v>
      </c>
      <c r="Y231">
        <v>1.6</v>
      </c>
      <c r="Z231">
        <v>1.2</v>
      </c>
      <c r="AA231">
        <v>-1.402271180326728</v>
      </c>
      <c r="AB231">
        <v>-1.2829904067883351</v>
      </c>
      <c r="AC231">
        <v>-1.2058926754251675</v>
      </c>
      <c r="AD231">
        <v>-0.28283799132685378</v>
      </c>
      <c r="AE231">
        <v>0.4449266121538159</v>
      </c>
      <c r="AF231">
        <v>-1.1277084716364882</v>
      </c>
      <c r="AG231">
        <v>0.53667529791338053</v>
      </c>
      <c r="AH231">
        <v>-0.23236632887758338</v>
      </c>
      <c r="AI231">
        <v>0.73579187659337064</v>
      </c>
    </row>
    <row r="232" spans="1:35" x14ac:dyDescent="0.3">
      <c r="A232">
        <v>20</v>
      </c>
      <c r="B232">
        <v>231</v>
      </c>
      <c r="C232" s="26">
        <v>142.69999999999999</v>
      </c>
      <c r="D232" s="26">
        <v>155</v>
      </c>
      <c r="E232" s="26">
        <v>16</v>
      </c>
      <c r="F232">
        <v>-0.73016251767047602</v>
      </c>
      <c r="G232">
        <v>-0.42473096715216835</v>
      </c>
      <c r="H232">
        <v>-0.30543155051830767</v>
      </c>
      <c r="I232" t="s">
        <v>478</v>
      </c>
      <c r="J232" t="s">
        <v>32</v>
      </c>
      <c r="K232" t="s">
        <v>90</v>
      </c>
      <c r="L232" t="s">
        <v>275</v>
      </c>
      <c r="M232" s="27">
        <v>25.7</v>
      </c>
      <c r="N232" s="28">
        <v>5</v>
      </c>
      <c r="O232">
        <v>18.976666666666667</v>
      </c>
      <c r="P232">
        <v>9.4</v>
      </c>
      <c r="Q232">
        <v>1.2</v>
      </c>
      <c r="R232">
        <v>2.4</v>
      </c>
      <c r="S232">
        <v>1.6</v>
      </c>
      <c r="T232">
        <v>0</v>
      </c>
      <c r="U232">
        <v>1.2</v>
      </c>
      <c r="V232">
        <v>0.47368421052631576</v>
      </c>
      <c r="W232">
        <v>7.6</v>
      </c>
      <c r="X232">
        <v>0.7142857142857143</v>
      </c>
      <c r="Y232">
        <v>1.4</v>
      </c>
      <c r="Z232">
        <v>0.6</v>
      </c>
      <c r="AA232">
        <v>-1.0144788489110337</v>
      </c>
      <c r="AB232">
        <v>-0.32414703342030438</v>
      </c>
      <c r="AC232">
        <v>-1.2774267404659394</v>
      </c>
      <c r="AD232">
        <v>-0.73208125053052497</v>
      </c>
      <c r="AE232">
        <v>-2.1702240241422683</v>
      </c>
      <c r="AF232">
        <v>0.7346094738696769</v>
      </c>
      <c r="AG232">
        <v>-3.3732616880564011E-2</v>
      </c>
      <c r="AH232">
        <v>-0.32738920009293682</v>
      </c>
      <c r="AI232">
        <v>1.3222915362043808</v>
      </c>
    </row>
    <row r="233" spans="1:35" x14ac:dyDescent="0.3">
      <c r="A233">
        <v>20</v>
      </c>
      <c r="B233">
        <v>232</v>
      </c>
      <c r="C233" s="26">
        <v>0</v>
      </c>
      <c r="D233" s="26">
        <v>169</v>
      </c>
      <c r="E233" s="26">
        <v>5</v>
      </c>
      <c r="F233">
        <v>-0.73426518872549962</v>
      </c>
      <c r="G233">
        <v>-0.59804438903042589</v>
      </c>
      <c r="H233">
        <v>-0.13622079969507372</v>
      </c>
      <c r="I233" t="s">
        <v>431</v>
      </c>
      <c r="J233" t="s">
        <v>32</v>
      </c>
      <c r="K233" t="s">
        <v>160</v>
      </c>
      <c r="L233" t="s">
        <v>274</v>
      </c>
      <c r="M233" s="27">
        <v>23.5</v>
      </c>
      <c r="N233" s="28">
        <v>5</v>
      </c>
      <c r="O233">
        <v>21.04</v>
      </c>
      <c r="P233">
        <v>6.6</v>
      </c>
      <c r="Q233">
        <v>0.6</v>
      </c>
      <c r="R233">
        <v>1.2</v>
      </c>
      <c r="S233">
        <v>5.8</v>
      </c>
      <c r="T233">
        <v>0.6</v>
      </c>
      <c r="U233">
        <v>0</v>
      </c>
      <c r="V233">
        <v>0.41176470588235292</v>
      </c>
      <c r="W233">
        <v>6.8</v>
      </c>
      <c r="X233">
        <v>0.66666666666666663</v>
      </c>
      <c r="Y233">
        <v>0.6</v>
      </c>
      <c r="Z233">
        <v>1.6</v>
      </c>
      <c r="AA233">
        <v>-1.466903235562677</v>
      </c>
      <c r="AB233">
        <v>-0.89945305744112281</v>
      </c>
      <c r="AC233">
        <v>-1.7066311307105704</v>
      </c>
      <c r="AD233">
        <v>1.154740438124894</v>
      </c>
      <c r="AE233">
        <v>-0.86264870599422616</v>
      </c>
      <c r="AF233">
        <v>-1.1277084716364882</v>
      </c>
      <c r="AG233">
        <v>-0.58733528371469879</v>
      </c>
      <c r="AH233">
        <v>-0.23125215785830744</v>
      </c>
      <c r="AI233">
        <v>0.34479210351936379</v>
      </c>
    </row>
    <row r="234" spans="1:35" x14ac:dyDescent="0.3">
      <c r="A234">
        <v>20</v>
      </c>
      <c r="B234">
        <v>233</v>
      </c>
      <c r="C234" s="26">
        <v>0</v>
      </c>
      <c r="D234" s="26">
        <v>438</v>
      </c>
      <c r="E234" s="26">
        <v>0</v>
      </c>
      <c r="F234">
        <v>-0.73702086307395365</v>
      </c>
      <c r="G234">
        <v>-0.581781057384131</v>
      </c>
      <c r="H234">
        <v>-0.15523980568982265</v>
      </c>
      <c r="I234" t="s">
        <v>536</v>
      </c>
      <c r="J234" t="s">
        <v>32</v>
      </c>
      <c r="K234" t="s">
        <v>35</v>
      </c>
      <c r="L234" t="s">
        <v>274</v>
      </c>
      <c r="M234" s="27">
        <v>22.7</v>
      </c>
      <c r="N234" s="28">
        <v>5</v>
      </c>
      <c r="O234">
        <v>17.05</v>
      </c>
      <c r="P234">
        <v>6.4</v>
      </c>
      <c r="Q234">
        <v>1.2</v>
      </c>
      <c r="R234">
        <v>1.4</v>
      </c>
      <c r="S234">
        <v>1.2</v>
      </c>
      <c r="T234">
        <v>0.6</v>
      </c>
      <c r="U234">
        <v>0.8</v>
      </c>
      <c r="V234">
        <v>0.44827586206896552</v>
      </c>
      <c r="W234">
        <v>5.8</v>
      </c>
      <c r="X234">
        <v>0</v>
      </c>
      <c r="Y234">
        <v>0</v>
      </c>
      <c r="Z234">
        <v>1.8</v>
      </c>
      <c r="AA234">
        <v>-1.4992192631806516</v>
      </c>
      <c r="AB234">
        <v>-0.32414703342030438</v>
      </c>
      <c r="AC234">
        <v>-1.6350970656697985</v>
      </c>
      <c r="AD234">
        <v>-0.9117785542119935</v>
      </c>
      <c r="AE234">
        <v>-0.86264870599422616</v>
      </c>
      <c r="AF234">
        <v>0.11383682536762199</v>
      </c>
      <c r="AG234">
        <v>-0.22617569192186343</v>
      </c>
      <c r="AH234">
        <v>-4.0092244408324193E-2</v>
      </c>
      <c r="AI234">
        <v>0.14929221698236048</v>
      </c>
    </row>
    <row r="235" spans="1:35" x14ac:dyDescent="0.3">
      <c r="A235">
        <v>20</v>
      </c>
      <c r="B235">
        <v>234</v>
      </c>
      <c r="C235" s="26">
        <v>0</v>
      </c>
      <c r="D235" s="26">
        <v>459</v>
      </c>
      <c r="E235" s="26">
        <v>0</v>
      </c>
      <c r="F235">
        <v>-0.74167301516585216</v>
      </c>
      <c r="G235">
        <v>-0.38147081649481857</v>
      </c>
      <c r="H235">
        <v>-0.36020219867103359</v>
      </c>
      <c r="I235" t="s">
        <v>447</v>
      </c>
      <c r="J235" t="s">
        <v>448</v>
      </c>
      <c r="K235" t="s">
        <v>78</v>
      </c>
      <c r="L235" t="s">
        <v>274</v>
      </c>
      <c r="M235" s="27">
        <v>23.9</v>
      </c>
      <c r="N235" s="28">
        <v>3</v>
      </c>
      <c r="O235">
        <v>22.177777777777777</v>
      </c>
      <c r="P235">
        <v>7</v>
      </c>
      <c r="Q235">
        <v>0</v>
      </c>
      <c r="R235">
        <v>1</v>
      </c>
      <c r="S235">
        <v>2</v>
      </c>
      <c r="T235">
        <v>1.6666666666666667</v>
      </c>
      <c r="U235">
        <v>0.33333333333333331</v>
      </c>
      <c r="V235">
        <v>0.5</v>
      </c>
      <c r="W235">
        <v>6</v>
      </c>
      <c r="X235">
        <v>0.6</v>
      </c>
      <c r="Y235">
        <v>1.6666666666666667</v>
      </c>
      <c r="Z235">
        <v>0.33333333333333331</v>
      </c>
      <c r="AA235">
        <v>-1.402271180326728</v>
      </c>
      <c r="AB235">
        <v>-1.4747590814619411</v>
      </c>
      <c r="AC235">
        <v>-1.7781651957513422</v>
      </c>
      <c r="AD235">
        <v>-0.55238394684905656</v>
      </c>
      <c r="AE235">
        <v>1.461929637380071</v>
      </c>
      <c r="AF235">
        <v>-0.61039793121810904</v>
      </c>
      <c r="AG235">
        <v>0.17551570612054579</v>
      </c>
      <c r="AH235">
        <v>-0.83566340793385885</v>
      </c>
      <c r="AI235">
        <v>1.5829580515870521</v>
      </c>
    </row>
    <row r="236" spans="1:35" x14ac:dyDescent="0.3">
      <c r="A236">
        <v>20</v>
      </c>
      <c r="B236">
        <v>235</v>
      </c>
      <c r="C236" s="26">
        <v>0</v>
      </c>
      <c r="D236" s="26">
        <v>247</v>
      </c>
      <c r="E236" s="26">
        <v>2</v>
      </c>
      <c r="F236">
        <v>-0.74596758067801783</v>
      </c>
      <c r="G236">
        <v>-0.6638144771144795</v>
      </c>
      <c r="H236">
        <v>-8.2153103563538332E-2</v>
      </c>
      <c r="I236" t="s">
        <v>432</v>
      </c>
      <c r="J236" t="s">
        <v>32</v>
      </c>
      <c r="K236" t="s">
        <v>37</v>
      </c>
      <c r="L236" t="s">
        <v>275</v>
      </c>
      <c r="M236" s="27">
        <v>24.7</v>
      </c>
      <c r="N236" s="28">
        <v>5</v>
      </c>
      <c r="O236">
        <v>19.23</v>
      </c>
      <c r="P236">
        <v>5.8</v>
      </c>
      <c r="Q236">
        <v>0.4</v>
      </c>
      <c r="R236">
        <v>4.5999999999999996</v>
      </c>
      <c r="S236">
        <v>1.6</v>
      </c>
      <c r="T236">
        <v>0.8</v>
      </c>
      <c r="U236">
        <v>0</v>
      </c>
      <c r="V236">
        <v>0.29629629629629628</v>
      </c>
      <c r="W236">
        <v>5.4</v>
      </c>
      <c r="X236">
        <v>0.84615384615384615</v>
      </c>
      <c r="Y236">
        <v>2.6</v>
      </c>
      <c r="Z236">
        <v>1.4</v>
      </c>
      <c r="AA236">
        <v>-1.5961673460345749</v>
      </c>
      <c r="AB236">
        <v>-1.0912217321147288</v>
      </c>
      <c r="AC236">
        <v>-0.49055202501744921</v>
      </c>
      <c r="AD236">
        <v>-0.73208125053052497</v>
      </c>
      <c r="AE236">
        <v>-0.42679026661154529</v>
      </c>
      <c r="AF236">
        <v>-1.1277084716364882</v>
      </c>
      <c r="AG236">
        <v>-1.2928492193405581</v>
      </c>
      <c r="AH236">
        <v>0.24274802719918689</v>
      </c>
      <c r="AI236">
        <v>0.5402919900563673</v>
      </c>
    </row>
    <row r="237" spans="1:35" x14ac:dyDescent="0.3">
      <c r="A237">
        <v>20</v>
      </c>
      <c r="B237">
        <v>236</v>
      </c>
      <c r="C237" s="26">
        <v>122.6</v>
      </c>
      <c r="D237" s="26">
        <v>123</v>
      </c>
      <c r="E237" s="26">
        <v>33</v>
      </c>
      <c r="F237">
        <v>-0.74785852530762464</v>
      </c>
      <c r="G237">
        <v>-0.87108582891797837</v>
      </c>
      <c r="H237">
        <v>0.12322730361035372</v>
      </c>
      <c r="I237" t="s">
        <v>440</v>
      </c>
      <c r="J237" t="s">
        <v>441</v>
      </c>
      <c r="K237" t="s">
        <v>33</v>
      </c>
      <c r="L237" t="s">
        <v>274</v>
      </c>
      <c r="M237" s="27">
        <v>30.9</v>
      </c>
      <c r="N237" s="28">
        <v>5</v>
      </c>
      <c r="O237">
        <v>26.81666666666667</v>
      </c>
      <c r="P237">
        <v>9.8000000000000007</v>
      </c>
      <c r="Q237">
        <v>2</v>
      </c>
      <c r="R237">
        <v>2.4</v>
      </c>
      <c r="S237">
        <v>0.6</v>
      </c>
      <c r="T237">
        <v>0.6</v>
      </c>
      <c r="U237">
        <v>0.4</v>
      </c>
      <c r="V237">
        <v>0.29629629629629628</v>
      </c>
      <c r="W237">
        <v>10.8</v>
      </c>
      <c r="X237">
        <v>0.63636363636363635</v>
      </c>
      <c r="Y237">
        <v>2.2000000000000002</v>
      </c>
      <c r="Z237">
        <v>2</v>
      </c>
      <c r="AA237">
        <v>-0.94984679367508473</v>
      </c>
      <c r="AB237">
        <v>0.4429276652741202</v>
      </c>
      <c r="AC237">
        <v>-1.2774267404659394</v>
      </c>
      <c r="AD237">
        <v>-1.1813245097341962</v>
      </c>
      <c r="AE237">
        <v>-0.86264870599422616</v>
      </c>
      <c r="AF237">
        <v>-0.50693582313443308</v>
      </c>
      <c r="AG237">
        <v>-2.5585551135537905</v>
      </c>
      <c r="AH237">
        <v>-0.89975476942361232</v>
      </c>
      <c r="AI237">
        <v>-4.6207669554642838E-2</v>
      </c>
    </row>
    <row r="238" spans="1:35" x14ac:dyDescent="0.3">
      <c r="A238">
        <v>20</v>
      </c>
      <c r="B238">
        <v>237</v>
      </c>
      <c r="C238" s="26">
        <v>143.69999999999999</v>
      </c>
      <c r="D238" s="26">
        <v>153</v>
      </c>
      <c r="E238" s="26">
        <v>13</v>
      </c>
      <c r="F238">
        <v>-0.75102912347468853</v>
      </c>
      <c r="G238">
        <v>-0.586045219633331</v>
      </c>
      <c r="H238">
        <v>-0.16498390384135753</v>
      </c>
      <c r="I238" t="s">
        <v>428</v>
      </c>
      <c r="J238" t="s">
        <v>429</v>
      </c>
      <c r="K238" t="s">
        <v>35</v>
      </c>
      <c r="L238" t="s">
        <v>274</v>
      </c>
      <c r="M238" s="27">
        <v>22.7</v>
      </c>
      <c r="N238" s="28">
        <v>5</v>
      </c>
      <c r="O238">
        <v>25.993333333333332</v>
      </c>
      <c r="P238">
        <v>9</v>
      </c>
      <c r="Q238">
        <v>2.2000000000000002</v>
      </c>
      <c r="R238">
        <v>1.4</v>
      </c>
      <c r="S238">
        <v>0.8</v>
      </c>
      <c r="T238">
        <v>0.4</v>
      </c>
      <c r="U238">
        <v>0</v>
      </c>
      <c r="V238">
        <v>0.38461538461538464</v>
      </c>
      <c r="W238">
        <v>7.8</v>
      </c>
      <c r="X238">
        <v>1</v>
      </c>
      <c r="Y238">
        <v>0.8</v>
      </c>
      <c r="Z238">
        <v>1</v>
      </c>
      <c r="AA238">
        <v>-1.0791109041469829</v>
      </c>
      <c r="AB238">
        <v>0.63469633994772645</v>
      </c>
      <c r="AC238">
        <v>-1.6350970656697985</v>
      </c>
      <c r="AD238">
        <v>-1.091475857893462</v>
      </c>
      <c r="AE238">
        <v>-1.2985071453769068</v>
      </c>
      <c r="AF238">
        <v>-1.1277084716364882</v>
      </c>
      <c r="AG238">
        <v>-0.94849487550753331</v>
      </c>
      <c r="AH238">
        <v>0.33999924045309177</v>
      </c>
      <c r="AI238">
        <v>0.93129176313037398</v>
      </c>
    </row>
    <row r="239" spans="1:35" x14ac:dyDescent="0.3">
      <c r="A239">
        <v>20</v>
      </c>
      <c r="B239">
        <v>238</v>
      </c>
      <c r="C239" s="26">
        <v>0</v>
      </c>
      <c r="D239" s="26">
        <v>420</v>
      </c>
      <c r="E239" s="26">
        <v>2</v>
      </c>
      <c r="F239">
        <v>-0.7590812339852675</v>
      </c>
      <c r="G239">
        <v>-0.40406567647032482</v>
      </c>
      <c r="H239">
        <v>-0.35501555751494268</v>
      </c>
      <c r="I239" t="s">
        <v>505</v>
      </c>
      <c r="J239" t="s">
        <v>32</v>
      </c>
      <c r="K239" t="s">
        <v>56</v>
      </c>
      <c r="L239" t="s">
        <v>275</v>
      </c>
      <c r="M239" s="27">
        <v>24.1</v>
      </c>
      <c r="N239" s="28">
        <v>5</v>
      </c>
      <c r="O239">
        <v>16.563333333333333</v>
      </c>
      <c r="P239">
        <v>8.6</v>
      </c>
      <c r="Q239">
        <v>1</v>
      </c>
      <c r="R239">
        <v>3.6</v>
      </c>
      <c r="S239">
        <v>0.6</v>
      </c>
      <c r="T239">
        <v>0.6</v>
      </c>
      <c r="U239">
        <v>1</v>
      </c>
      <c r="V239">
        <v>0.55555555555555558</v>
      </c>
      <c r="W239">
        <v>5.4</v>
      </c>
      <c r="X239">
        <v>0.61538461538461542</v>
      </c>
      <c r="Y239">
        <v>2.6</v>
      </c>
      <c r="Z239">
        <v>0.8</v>
      </c>
      <c r="AA239">
        <v>-1.143742959382932</v>
      </c>
      <c r="AB239">
        <v>-0.51591570809391052</v>
      </c>
      <c r="AC239">
        <v>-0.84822235022130832</v>
      </c>
      <c r="AD239">
        <v>-1.1813245097341962</v>
      </c>
      <c r="AE239">
        <v>-0.86264870599422616</v>
      </c>
      <c r="AF239">
        <v>0.42422314961864949</v>
      </c>
      <c r="AG239">
        <v>0.55018589999657164</v>
      </c>
      <c r="AH239">
        <v>-1.1859375540889487</v>
      </c>
      <c r="AI239">
        <v>1.1267916496673773</v>
      </c>
    </row>
    <row r="240" spans="1:35" x14ac:dyDescent="0.3">
      <c r="A240">
        <v>20</v>
      </c>
      <c r="B240">
        <v>239</v>
      </c>
      <c r="C240" s="26">
        <v>151.69999999999999</v>
      </c>
      <c r="D240" s="26">
        <v>173</v>
      </c>
      <c r="E240" s="26">
        <v>11</v>
      </c>
      <c r="F240">
        <v>-0.75935429285787903</v>
      </c>
      <c r="G240">
        <v>-0.60336824316226179</v>
      </c>
      <c r="H240">
        <v>-0.15598604969561725</v>
      </c>
      <c r="I240" t="s">
        <v>204</v>
      </c>
      <c r="J240" t="s">
        <v>32</v>
      </c>
      <c r="K240" t="s">
        <v>66</v>
      </c>
      <c r="L240" t="s">
        <v>275</v>
      </c>
      <c r="M240" s="27">
        <v>20.3</v>
      </c>
      <c r="N240" s="28">
        <v>5</v>
      </c>
      <c r="O240">
        <v>22.823333333333334</v>
      </c>
      <c r="P240">
        <v>6</v>
      </c>
      <c r="Q240">
        <v>0.6</v>
      </c>
      <c r="R240">
        <v>4.8</v>
      </c>
      <c r="S240">
        <v>2</v>
      </c>
      <c r="T240">
        <v>0.8</v>
      </c>
      <c r="U240">
        <v>0</v>
      </c>
      <c r="V240">
        <v>0.38235294117647056</v>
      </c>
      <c r="W240">
        <v>6.8</v>
      </c>
      <c r="X240">
        <v>0.5</v>
      </c>
      <c r="Y240">
        <v>0.4</v>
      </c>
      <c r="Z240">
        <v>1.2</v>
      </c>
      <c r="AA240">
        <v>-1.5638513184166005</v>
      </c>
      <c r="AB240">
        <v>-0.89945305744112281</v>
      </c>
      <c r="AC240">
        <v>-0.41901795997667735</v>
      </c>
      <c r="AD240">
        <v>-0.55238394684905656</v>
      </c>
      <c r="AE240">
        <v>-0.42679026661154529</v>
      </c>
      <c r="AF240">
        <v>-1.1277084716364882</v>
      </c>
      <c r="AG240">
        <v>-0.85062601504857405</v>
      </c>
      <c r="AH240">
        <v>-0.32627502907366152</v>
      </c>
      <c r="AI240">
        <v>0.73579187659337064</v>
      </c>
    </row>
    <row r="241" spans="1:35" x14ac:dyDescent="0.3">
      <c r="A241">
        <v>20</v>
      </c>
      <c r="B241">
        <v>240</v>
      </c>
      <c r="C241" s="26">
        <v>0</v>
      </c>
      <c r="D241" s="26">
        <v>364</v>
      </c>
      <c r="E241" s="26">
        <v>5</v>
      </c>
      <c r="F241">
        <v>-0.76075613830943767</v>
      </c>
      <c r="G241">
        <v>-0.49168363102026458</v>
      </c>
      <c r="H241">
        <v>-0.26907250728917309</v>
      </c>
      <c r="I241" t="s">
        <v>468</v>
      </c>
      <c r="J241" t="s">
        <v>32</v>
      </c>
      <c r="K241" t="s">
        <v>58</v>
      </c>
      <c r="L241" t="s">
        <v>274</v>
      </c>
      <c r="M241" s="27">
        <v>22.3</v>
      </c>
      <c r="N241" s="28">
        <v>5</v>
      </c>
      <c r="O241">
        <v>26.259999999999998</v>
      </c>
      <c r="P241">
        <v>10.4</v>
      </c>
      <c r="Q241">
        <v>1.6</v>
      </c>
      <c r="R241">
        <v>2.2000000000000002</v>
      </c>
      <c r="S241">
        <v>0.8</v>
      </c>
      <c r="T241">
        <v>0.2</v>
      </c>
      <c r="U241">
        <v>0.4</v>
      </c>
      <c r="V241">
        <v>0.42857142857142855</v>
      </c>
      <c r="W241">
        <v>9.8000000000000007</v>
      </c>
      <c r="X241">
        <v>1</v>
      </c>
      <c r="Y241">
        <v>0.4</v>
      </c>
      <c r="Z241">
        <v>0.4</v>
      </c>
      <c r="AA241">
        <v>-0.8528987108211612</v>
      </c>
      <c r="AB241">
        <v>5.9390315926908008E-2</v>
      </c>
      <c r="AC241">
        <v>-1.348960805506711</v>
      </c>
      <c r="AD241">
        <v>-1.091475857893462</v>
      </c>
      <c r="AE241">
        <v>-1.7343655847595874</v>
      </c>
      <c r="AF241">
        <v>-0.50693582313443308</v>
      </c>
      <c r="AG241">
        <v>-0.6176511337577012</v>
      </c>
      <c r="AH241">
        <v>0.14995349802238375</v>
      </c>
      <c r="AI241">
        <v>1.517791422741384</v>
      </c>
    </row>
    <row r="242" spans="1:35" x14ac:dyDescent="0.3">
      <c r="A242">
        <v>21</v>
      </c>
      <c r="B242">
        <v>241</v>
      </c>
      <c r="C242" s="26">
        <v>0</v>
      </c>
      <c r="D242" s="26">
        <v>416</v>
      </c>
      <c r="E242" s="26">
        <v>1</v>
      </c>
      <c r="F242">
        <v>-0.76138582037367741</v>
      </c>
      <c r="G242">
        <v>-0.61276742984463239</v>
      </c>
      <c r="H242">
        <v>-0.14861839052904502</v>
      </c>
      <c r="I242" t="s">
        <v>423</v>
      </c>
      <c r="J242" t="s">
        <v>32</v>
      </c>
      <c r="K242" t="s">
        <v>74</v>
      </c>
      <c r="L242" t="s">
        <v>274</v>
      </c>
      <c r="M242" s="27">
        <v>22.8</v>
      </c>
      <c r="N242" s="28">
        <v>5</v>
      </c>
      <c r="O242">
        <v>16.850000000000001</v>
      </c>
      <c r="P242">
        <v>4</v>
      </c>
      <c r="Q242">
        <v>0.4</v>
      </c>
      <c r="R242">
        <v>3</v>
      </c>
      <c r="S242">
        <v>1</v>
      </c>
      <c r="T242">
        <v>1.4</v>
      </c>
      <c r="U242">
        <v>0</v>
      </c>
      <c r="V242">
        <v>0.39130434782608697</v>
      </c>
      <c r="W242">
        <v>4.5999999999999996</v>
      </c>
      <c r="X242">
        <v>0</v>
      </c>
      <c r="Y242">
        <v>0</v>
      </c>
      <c r="Z242">
        <v>1.6</v>
      </c>
      <c r="AA242">
        <v>-1.8870115945963457</v>
      </c>
      <c r="AB242">
        <v>-1.0912217321147288</v>
      </c>
      <c r="AC242">
        <v>-1.0628245453436238</v>
      </c>
      <c r="AD242">
        <v>-1.0016272060527278</v>
      </c>
      <c r="AE242">
        <v>0.88078505153649644</v>
      </c>
      <c r="AF242">
        <v>-1.1277084716364882</v>
      </c>
      <c r="AG242">
        <v>-0.52999822950531328</v>
      </c>
      <c r="AH242">
        <v>-4.0092244408324193E-2</v>
      </c>
      <c r="AI242">
        <v>0.34479210351936379</v>
      </c>
    </row>
    <row r="243" spans="1:35" x14ac:dyDescent="0.3">
      <c r="A243">
        <v>21</v>
      </c>
      <c r="B243">
        <v>242</v>
      </c>
      <c r="C243" s="26">
        <v>0</v>
      </c>
      <c r="D243" s="26">
        <v>220</v>
      </c>
      <c r="E243" s="26">
        <v>2</v>
      </c>
      <c r="F243">
        <v>-0.76588970344375418</v>
      </c>
      <c r="G243">
        <v>-0.71793712701112367</v>
      </c>
      <c r="H243">
        <v>-4.7952576432630512E-2</v>
      </c>
      <c r="I243" t="s">
        <v>487</v>
      </c>
      <c r="J243" t="s">
        <v>32</v>
      </c>
      <c r="K243" t="s">
        <v>84</v>
      </c>
      <c r="L243" t="s">
        <v>275</v>
      </c>
      <c r="M243" s="27">
        <v>33.200000000000003</v>
      </c>
      <c r="N243" s="28">
        <v>5</v>
      </c>
      <c r="O243">
        <v>19.346666666666668</v>
      </c>
      <c r="P243">
        <v>6.4</v>
      </c>
      <c r="Q243">
        <v>1.2</v>
      </c>
      <c r="R243">
        <v>3.2</v>
      </c>
      <c r="S243">
        <v>0.4</v>
      </c>
      <c r="T243">
        <v>0.4</v>
      </c>
      <c r="U243">
        <v>0.4</v>
      </c>
      <c r="V243">
        <v>0.29411764705882354</v>
      </c>
      <c r="W243">
        <v>6.8</v>
      </c>
      <c r="X243">
        <v>1</v>
      </c>
      <c r="Y243">
        <v>1.2</v>
      </c>
      <c r="Z243">
        <v>1.4</v>
      </c>
      <c r="AA243">
        <v>-1.4992192631806516</v>
      </c>
      <c r="AB243">
        <v>-0.32414703342030438</v>
      </c>
      <c r="AC243">
        <v>-0.99129048030285194</v>
      </c>
      <c r="AD243">
        <v>-1.2711731615749304</v>
      </c>
      <c r="AE243">
        <v>-1.2985071453769068</v>
      </c>
      <c r="AF243">
        <v>-0.50693582313443308</v>
      </c>
      <c r="AG243">
        <v>-1.6404982090502014</v>
      </c>
      <c r="AH243">
        <v>0.53004498288379975</v>
      </c>
      <c r="AI243">
        <v>0.5402919900563673</v>
      </c>
    </row>
    <row r="244" spans="1:35" x14ac:dyDescent="0.3">
      <c r="A244">
        <v>21</v>
      </c>
      <c r="B244">
        <v>243</v>
      </c>
      <c r="C244" s="26">
        <v>138.19999999999999</v>
      </c>
      <c r="D244" s="26">
        <v>177</v>
      </c>
      <c r="E244" s="26">
        <v>6</v>
      </c>
      <c r="F244">
        <v>-0.76627648011309468</v>
      </c>
      <c r="G244">
        <v>-0.34059182945731009</v>
      </c>
      <c r="H244">
        <v>-0.42568465065578459</v>
      </c>
      <c r="I244" t="s">
        <v>500</v>
      </c>
      <c r="J244" t="s">
        <v>32</v>
      </c>
      <c r="K244" t="s">
        <v>76</v>
      </c>
      <c r="L244" t="s">
        <v>45</v>
      </c>
      <c r="M244" s="27">
        <v>19.5</v>
      </c>
      <c r="N244" s="28">
        <v>5</v>
      </c>
      <c r="O244">
        <v>17.830000000000002</v>
      </c>
      <c r="P244">
        <v>8.4</v>
      </c>
      <c r="Q244">
        <v>0</v>
      </c>
      <c r="R244">
        <v>3.4</v>
      </c>
      <c r="S244">
        <v>0.2</v>
      </c>
      <c r="T244">
        <v>0.6</v>
      </c>
      <c r="U244">
        <v>1.4</v>
      </c>
      <c r="V244">
        <v>0.76190476190476186</v>
      </c>
      <c r="W244">
        <v>4.2</v>
      </c>
      <c r="X244">
        <v>0.7142857142857143</v>
      </c>
      <c r="Y244">
        <v>2.8</v>
      </c>
      <c r="Z244">
        <v>1.2</v>
      </c>
      <c r="AA244">
        <v>-1.1760589870009064</v>
      </c>
      <c r="AB244">
        <v>-1.4747590814619411</v>
      </c>
      <c r="AC244">
        <v>-0.91975641526208018</v>
      </c>
      <c r="AD244">
        <v>-1.3610218134156646</v>
      </c>
      <c r="AE244">
        <v>-0.86264870599422616</v>
      </c>
      <c r="AF244">
        <v>1.0449957981207043</v>
      </c>
      <c r="AG244">
        <v>1.5628170190825008</v>
      </c>
      <c r="AH244">
        <v>-0.61468615577754948</v>
      </c>
      <c r="AI244">
        <v>0.73579187659337064</v>
      </c>
    </row>
    <row r="245" spans="1:35" x14ac:dyDescent="0.3">
      <c r="A245">
        <v>21</v>
      </c>
      <c r="B245">
        <v>244</v>
      </c>
      <c r="C245" s="26">
        <v>136.1</v>
      </c>
      <c r="D245" s="26">
        <v>184</v>
      </c>
      <c r="E245" s="26">
        <v>7</v>
      </c>
      <c r="F245">
        <v>-0.76710796764117917</v>
      </c>
      <c r="G245">
        <v>-0.59067902550809304</v>
      </c>
      <c r="H245">
        <v>-0.17642894213308613</v>
      </c>
      <c r="I245" t="s">
        <v>434</v>
      </c>
      <c r="J245" t="s">
        <v>32</v>
      </c>
      <c r="K245" t="s">
        <v>39</v>
      </c>
      <c r="L245" t="s">
        <v>274</v>
      </c>
      <c r="M245" s="27">
        <v>29.2</v>
      </c>
      <c r="N245" s="28">
        <v>5</v>
      </c>
      <c r="O245">
        <v>22.986666666666665</v>
      </c>
      <c r="P245">
        <v>7</v>
      </c>
      <c r="Q245">
        <v>1.2</v>
      </c>
      <c r="R245">
        <v>2</v>
      </c>
      <c r="S245">
        <v>1.6</v>
      </c>
      <c r="T245">
        <v>0.4</v>
      </c>
      <c r="U245">
        <v>0.2</v>
      </c>
      <c r="V245">
        <v>0.36666666666666664</v>
      </c>
      <c r="W245">
        <v>6</v>
      </c>
      <c r="X245">
        <v>1</v>
      </c>
      <c r="Y245">
        <v>1.4</v>
      </c>
      <c r="Z245">
        <v>1</v>
      </c>
      <c r="AA245">
        <v>-1.402271180326728</v>
      </c>
      <c r="AB245">
        <v>-0.32414703342030438</v>
      </c>
      <c r="AC245">
        <v>-1.4204948705474831</v>
      </c>
      <c r="AD245">
        <v>-0.73208125053052497</v>
      </c>
      <c r="AE245">
        <v>-1.2985071453769068</v>
      </c>
      <c r="AF245">
        <v>-0.81732214738546061</v>
      </c>
      <c r="AG245">
        <v>-0.87764721921495692</v>
      </c>
      <c r="AH245">
        <v>0.62506785409915366</v>
      </c>
      <c r="AI245">
        <v>0.93129176313037398</v>
      </c>
    </row>
    <row r="246" spans="1:35" x14ac:dyDescent="0.3">
      <c r="A246">
        <v>21</v>
      </c>
      <c r="B246">
        <v>245</v>
      </c>
      <c r="C246" s="26">
        <v>0</v>
      </c>
      <c r="D246" s="26">
        <v>385</v>
      </c>
      <c r="E246" s="26">
        <v>1</v>
      </c>
      <c r="F246">
        <v>-0.77246005234410409</v>
      </c>
      <c r="G246">
        <v>-0.55655373825326371</v>
      </c>
      <c r="H246">
        <v>-0.21590631409084038</v>
      </c>
      <c r="I246" t="s">
        <v>527</v>
      </c>
      <c r="J246" t="s">
        <v>32</v>
      </c>
      <c r="K246" t="s">
        <v>92</v>
      </c>
      <c r="L246" t="s">
        <v>275</v>
      </c>
      <c r="M246" s="27">
        <v>23.6</v>
      </c>
      <c r="N246" s="28">
        <v>5</v>
      </c>
      <c r="O246">
        <v>21.496666666666666</v>
      </c>
      <c r="P246">
        <v>9.1999999999999993</v>
      </c>
      <c r="Q246">
        <v>0.4</v>
      </c>
      <c r="R246">
        <v>4.4000000000000004</v>
      </c>
      <c r="S246">
        <v>1.2</v>
      </c>
      <c r="T246">
        <v>0.6</v>
      </c>
      <c r="U246">
        <v>0.4</v>
      </c>
      <c r="V246">
        <v>0.4375</v>
      </c>
      <c r="W246">
        <v>6.4</v>
      </c>
      <c r="X246">
        <v>0.76190476190476186</v>
      </c>
      <c r="Y246">
        <v>4.2</v>
      </c>
      <c r="Z246">
        <v>1.2</v>
      </c>
      <c r="AA246">
        <v>-1.0467948765290085</v>
      </c>
      <c r="AB246">
        <v>-1.0912217321147288</v>
      </c>
      <c r="AC246">
        <v>-0.56208609005822086</v>
      </c>
      <c r="AD246">
        <v>-0.9117785542119935</v>
      </c>
      <c r="AE246">
        <v>-0.86264870599422616</v>
      </c>
      <c r="AF246">
        <v>-0.50693582313443308</v>
      </c>
      <c r="AG246">
        <v>-0.33755515446401468</v>
      </c>
      <c r="AH246">
        <v>-0.42575458436611752</v>
      </c>
      <c r="AI246">
        <v>0.73579187659337064</v>
      </c>
    </row>
    <row r="247" spans="1:35" x14ac:dyDescent="0.3">
      <c r="A247">
        <v>21</v>
      </c>
      <c r="B247">
        <v>246</v>
      </c>
      <c r="C247" s="26">
        <v>87.1</v>
      </c>
      <c r="D247" s="26">
        <v>80</v>
      </c>
      <c r="E247" s="26">
        <v>62</v>
      </c>
      <c r="F247">
        <v>-0.77352150895774507</v>
      </c>
      <c r="G247">
        <v>-0.6728962404252411</v>
      </c>
      <c r="H247">
        <v>-0.10062526853250398</v>
      </c>
      <c r="I247" t="s">
        <v>259</v>
      </c>
      <c r="J247" t="s">
        <v>32</v>
      </c>
      <c r="K247" t="s">
        <v>84</v>
      </c>
      <c r="L247" t="s">
        <v>275</v>
      </c>
      <c r="M247" s="27">
        <v>32.1</v>
      </c>
      <c r="N247" s="28">
        <v>5</v>
      </c>
      <c r="O247">
        <v>25.4</v>
      </c>
      <c r="P247">
        <v>7.2</v>
      </c>
      <c r="Q247">
        <v>0.8</v>
      </c>
      <c r="R247">
        <v>3.4</v>
      </c>
      <c r="S247">
        <v>3.2</v>
      </c>
      <c r="T247">
        <v>0.2</v>
      </c>
      <c r="U247">
        <v>0.2</v>
      </c>
      <c r="V247">
        <v>0.3235294117647059</v>
      </c>
      <c r="W247">
        <v>6.8</v>
      </c>
      <c r="X247">
        <v>0.83333333333333337</v>
      </c>
      <c r="Y247">
        <v>2.4</v>
      </c>
      <c r="Z247">
        <v>1.2</v>
      </c>
      <c r="AA247">
        <v>-1.3699551527087537</v>
      </c>
      <c r="AB247">
        <v>-0.70768438276751655</v>
      </c>
      <c r="AC247">
        <v>-0.91975641526208018</v>
      </c>
      <c r="AD247">
        <v>-1.3292035804651029E-2</v>
      </c>
      <c r="AE247">
        <v>-1.7343655847595874</v>
      </c>
      <c r="AF247">
        <v>-0.81732214738546061</v>
      </c>
      <c r="AG247">
        <v>-1.3772074777163255</v>
      </c>
      <c r="AH247">
        <v>0.14772515598383318</v>
      </c>
      <c r="AI247">
        <v>0.73579187659337064</v>
      </c>
    </row>
    <row r="248" spans="1:35" x14ac:dyDescent="0.3">
      <c r="A248">
        <v>21</v>
      </c>
      <c r="B248">
        <v>247</v>
      </c>
      <c r="C248" s="26">
        <v>140.6</v>
      </c>
      <c r="D248" s="26">
        <v>204</v>
      </c>
      <c r="E248" s="26">
        <v>15</v>
      </c>
      <c r="F248">
        <v>-0.77446067654245798</v>
      </c>
      <c r="G248">
        <v>-0.47487616225519019</v>
      </c>
      <c r="H248">
        <v>-0.29958451428726779</v>
      </c>
      <c r="I248" t="s">
        <v>228</v>
      </c>
      <c r="J248" t="s">
        <v>32</v>
      </c>
      <c r="K248" t="s">
        <v>37</v>
      </c>
      <c r="L248" t="s">
        <v>274</v>
      </c>
      <c r="M248" s="27">
        <v>27.1</v>
      </c>
      <c r="N248" s="28">
        <v>5</v>
      </c>
      <c r="O248">
        <v>27.01</v>
      </c>
      <c r="P248">
        <v>10</v>
      </c>
      <c r="Q248">
        <v>1.6</v>
      </c>
      <c r="R248">
        <v>3.6</v>
      </c>
      <c r="S248">
        <v>1</v>
      </c>
      <c r="T248">
        <v>0.2</v>
      </c>
      <c r="U248">
        <v>0</v>
      </c>
      <c r="V248">
        <v>0.5</v>
      </c>
      <c r="W248">
        <v>7.2</v>
      </c>
      <c r="X248">
        <v>0.8571428571428571</v>
      </c>
      <c r="Y248">
        <v>1.4</v>
      </c>
      <c r="Z248">
        <v>1</v>
      </c>
      <c r="AA248">
        <v>-0.91753076605711026</v>
      </c>
      <c r="AB248">
        <v>5.9390315926908008E-2</v>
      </c>
      <c r="AC248">
        <v>-0.84822235022130832</v>
      </c>
      <c r="AD248">
        <v>-1.0016272060527278</v>
      </c>
      <c r="AE248">
        <v>-1.7343655847595874</v>
      </c>
      <c r="AF248">
        <v>-1.1277084716364882</v>
      </c>
      <c r="AG248">
        <v>0.21604751237012002</v>
      </c>
      <c r="AH248">
        <v>0.14883932700310856</v>
      </c>
      <c r="AI248">
        <v>0.93129176313037398</v>
      </c>
    </row>
    <row r="249" spans="1:35" x14ac:dyDescent="0.3">
      <c r="A249">
        <v>21</v>
      </c>
      <c r="B249">
        <v>248</v>
      </c>
      <c r="C249" s="26">
        <v>0</v>
      </c>
      <c r="D249" s="26">
        <v>310</v>
      </c>
      <c r="E249" s="26">
        <v>0</v>
      </c>
      <c r="F249">
        <v>-0.77629452786822772</v>
      </c>
      <c r="G249">
        <v>-0.32303263938541765</v>
      </c>
      <c r="H249">
        <v>-0.45326188848281007</v>
      </c>
      <c r="I249" t="s">
        <v>499</v>
      </c>
      <c r="J249" t="s">
        <v>32</v>
      </c>
      <c r="K249" t="s">
        <v>98</v>
      </c>
      <c r="L249" t="s">
        <v>274</v>
      </c>
      <c r="M249" s="27">
        <v>21.5</v>
      </c>
      <c r="N249" s="28">
        <v>5</v>
      </c>
      <c r="O249">
        <v>25.35</v>
      </c>
      <c r="P249">
        <v>8.6</v>
      </c>
      <c r="Q249">
        <v>2</v>
      </c>
      <c r="R249">
        <v>1.4</v>
      </c>
      <c r="S249">
        <v>1.2</v>
      </c>
      <c r="T249">
        <v>0.2</v>
      </c>
      <c r="U249">
        <v>0.4</v>
      </c>
      <c r="V249">
        <v>0.59259259259259256</v>
      </c>
      <c r="W249">
        <v>5.4</v>
      </c>
      <c r="X249">
        <v>1</v>
      </c>
      <c r="Y249">
        <v>0.2</v>
      </c>
      <c r="Z249">
        <v>0.2</v>
      </c>
      <c r="AA249">
        <v>-1.143742959382932</v>
      </c>
      <c r="AB249">
        <v>0.4429276652741202</v>
      </c>
      <c r="AC249">
        <v>-1.6350970656697985</v>
      </c>
      <c r="AD249">
        <v>-0.9117785542119935</v>
      </c>
      <c r="AE249">
        <v>-1.7343655847595874</v>
      </c>
      <c r="AF249">
        <v>-0.50693582313443308</v>
      </c>
      <c r="AG249">
        <v>0.81347663133044779</v>
      </c>
      <c r="AH249">
        <v>5.4930626807029787E-2</v>
      </c>
      <c r="AI249">
        <v>1.7132913092783875</v>
      </c>
    </row>
    <row r="250" spans="1:35" x14ac:dyDescent="0.3">
      <c r="A250">
        <v>21</v>
      </c>
      <c r="B250">
        <v>249</v>
      </c>
      <c r="C250" s="26">
        <v>0</v>
      </c>
      <c r="D250" s="26">
        <v>568</v>
      </c>
      <c r="E250" s="26">
        <v>3</v>
      </c>
      <c r="F250">
        <v>-0.77782843591967576</v>
      </c>
      <c r="G250">
        <v>-0.87083272604780726</v>
      </c>
      <c r="H250">
        <v>9.3004290128131495E-2</v>
      </c>
      <c r="I250" t="s">
        <v>231</v>
      </c>
      <c r="J250" t="s">
        <v>32</v>
      </c>
      <c r="K250" t="s">
        <v>60</v>
      </c>
      <c r="L250" t="s">
        <v>274</v>
      </c>
      <c r="M250" s="27">
        <v>20.399999999999999</v>
      </c>
      <c r="N250" s="28">
        <v>5</v>
      </c>
      <c r="O250">
        <v>28.713333333333331</v>
      </c>
      <c r="P250">
        <v>6</v>
      </c>
      <c r="Q250">
        <v>0.8</v>
      </c>
      <c r="R250">
        <v>4.2</v>
      </c>
      <c r="S250">
        <v>2.4</v>
      </c>
      <c r="T250">
        <v>0.8</v>
      </c>
      <c r="U250">
        <v>0</v>
      </c>
      <c r="V250">
        <v>0.25531914893617019</v>
      </c>
      <c r="W250">
        <v>9.4</v>
      </c>
      <c r="X250">
        <v>0.5</v>
      </c>
      <c r="Y250">
        <v>0.8</v>
      </c>
      <c r="Z250">
        <v>1.6</v>
      </c>
      <c r="AA250">
        <v>-1.5638513184166005</v>
      </c>
      <c r="AB250">
        <v>-0.70768438276751655</v>
      </c>
      <c r="AC250">
        <v>-0.63362015509899272</v>
      </c>
      <c r="AD250">
        <v>-0.37268664316758809</v>
      </c>
      <c r="AE250">
        <v>-0.42679026661154529</v>
      </c>
      <c r="AF250">
        <v>-1.1277084716364882</v>
      </c>
      <c r="AG250">
        <v>-2.7374875865118984</v>
      </c>
      <c r="AH250">
        <v>-0.61245781373899899</v>
      </c>
      <c r="AI250">
        <v>0.34479210351936379</v>
      </c>
    </row>
    <row r="251" spans="1:35" x14ac:dyDescent="0.3">
      <c r="A251">
        <v>21</v>
      </c>
      <c r="B251">
        <v>250</v>
      </c>
      <c r="C251" s="26">
        <v>0</v>
      </c>
      <c r="D251" s="26">
        <v>387</v>
      </c>
      <c r="E251" s="26">
        <v>0</v>
      </c>
      <c r="F251">
        <v>-0.78667464537844378</v>
      </c>
      <c r="G251">
        <v>-0.51975212431125284</v>
      </c>
      <c r="H251">
        <v>-0.26692252106719094</v>
      </c>
      <c r="I251" t="s">
        <v>461</v>
      </c>
      <c r="J251" t="s">
        <v>462</v>
      </c>
      <c r="K251" t="s">
        <v>64</v>
      </c>
      <c r="L251" t="s">
        <v>274</v>
      </c>
      <c r="M251" s="27">
        <v>24.1</v>
      </c>
      <c r="N251" s="28">
        <v>2</v>
      </c>
      <c r="O251">
        <v>19.966666666666669</v>
      </c>
      <c r="P251">
        <v>4</v>
      </c>
      <c r="Q251">
        <v>0.5</v>
      </c>
      <c r="R251">
        <v>3</v>
      </c>
      <c r="S251">
        <v>1.5</v>
      </c>
      <c r="T251">
        <v>1.5</v>
      </c>
      <c r="U251">
        <v>0</v>
      </c>
      <c r="V251">
        <v>0.6</v>
      </c>
      <c r="W251">
        <v>2.5</v>
      </c>
      <c r="X251">
        <v>0.5</v>
      </c>
      <c r="Y251">
        <v>1</v>
      </c>
      <c r="Z251">
        <v>1.5</v>
      </c>
      <c r="AA251">
        <v>-1.8870115945963457</v>
      </c>
      <c r="AB251">
        <v>-0.99533739477792582</v>
      </c>
      <c r="AC251">
        <v>-1.0628245453436238</v>
      </c>
      <c r="AD251">
        <v>-0.77700557645089219</v>
      </c>
      <c r="AE251">
        <v>1.098714271227837</v>
      </c>
      <c r="AF251">
        <v>-1.1277084716364882</v>
      </c>
      <c r="AG251">
        <v>0.38641135205996557</v>
      </c>
      <c r="AH251">
        <v>-0.75554920607166753</v>
      </c>
      <c r="AI251">
        <v>0.44254204678786557</v>
      </c>
    </row>
    <row r="252" spans="1:35" x14ac:dyDescent="0.3">
      <c r="A252">
        <v>21</v>
      </c>
      <c r="B252">
        <v>251</v>
      </c>
      <c r="C252" s="26">
        <v>143.1</v>
      </c>
      <c r="D252" s="26">
        <v>163</v>
      </c>
      <c r="E252" s="26">
        <v>6</v>
      </c>
      <c r="F252">
        <v>-0.78812987147247149</v>
      </c>
      <c r="G252">
        <v>-0.7666700306344012</v>
      </c>
      <c r="H252">
        <v>-2.1459840838070288E-2</v>
      </c>
      <c r="I252" t="s">
        <v>457</v>
      </c>
      <c r="J252" t="s">
        <v>32</v>
      </c>
      <c r="K252" t="s">
        <v>100</v>
      </c>
      <c r="L252" t="s">
        <v>274</v>
      </c>
      <c r="M252" s="27">
        <v>24.2</v>
      </c>
      <c r="N252" s="28">
        <v>5</v>
      </c>
      <c r="O252">
        <v>23.063333333333333</v>
      </c>
      <c r="P252">
        <v>9.1999999999999993</v>
      </c>
      <c r="Q252">
        <v>0.6</v>
      </c>
      <c r="R252">
        <v>2.4</v>
      </c>
      <c r="S252">
        <v>1.2</v>
      </c>
      <c r="T252">
        <v>0.8</v>
      </c>
      <c r="U252">
        <v>0.2</v>
      </c>
      <c r="V252">
        <v>0.36</v>
      </c>
      <c r="W252">
        <v>10</v>
      </c>
      <c r="X252">
        <v>0.77777777777777779</v>
      </c>
      <c r="Y252">
        <v>1.8</v>
      </c>
      <c r="Z252">
        <v>1.8</v>
      </c>
      <c r="AA252">
        <v>-1.0467948765290085</v>
      </c>
      <c r="AB252">
        <v>-0.89945305744112281</v>
      </c>
      <c r="AC252">
        <v>-1.2774267404659394</v>
      </c>
      <c r="AD252">
        <v>-0.9117785542119935</v>
      </c>
      <c r="AE252">
        <v>-0.42679026661154529</v>
      </c>
      <c r="AF252">
        <v>-0.81732214738546061</v>
      </c>
      <c r="AG252">
        <v>-1.5324133923846703</v>
      </c>
      <c r="AH252">
        <v>-0.13734345766222938</v>
      </c>
      <c r="AI252">
        <v>0.14929221698236048</v>
      </c>
    </row>
    <row r="253" spans="1:35" x14ac:dyDescent="0.3">
      <c r="A253">
        <v>21</v>
      </c>
      <c r="B253">
        <v>252</v>
      </c>
      <c r="C253" s="26">
        <v>0</v>
      </c>
      <c r="D253" s="26">
        <v>300</v>
      </c>
      <c r="E253" s="26">
        <v>1</v>
      </c>
      <c r="F253">
        <v>-0.78934798999156186</v>
      </c>
      <c r="G253">
        <v>-0.50396065305130466</v>
      </c>
      <c r="H253">
        <v>-0.2853873369402572</v>
      </c>
      <c r="I253" t="s">
        <v>444</v>
      </c>
      <c r="J253" t="s">
        <v>32</v>
      </c>
      <c r="K253" t="s">
        <v>84</v>
      </c>
      <c r="L253" t="s">
        <v>274</v>
      </c>
      <c r="M253" s="27">
        <v>23.7</v>
      </c>
      <c r="N253" s="28">
        <v>5</v>
      </c>
      <c r="O253">
        <v>15.326666666666664</v>
      </c>
      <c r="P253">
        <v>9.4</v>
      </c>
      <c r="Q253">
        <v>0.4</v>
      </c>
      <c r="R253">
        <v>2.2000000000000002</v>
      </c>
      <c r="S253">
        <v>2.4</v>
      </c>
      <c r="T253">
        <v>0.6</v>
      </c>
      <c r="U253">
        <v>0.4</v>
      </c>
      <c r="V253">
        <v>0.58064516129032262</v>
      </c>
      <c r="W253">
        <v>6.2</v>
      </c>
      <c r="X253">
        <v>0.75</v>
      </c>
      <c r="Y253">
        <v>2.4</v>
      </c>
      <c r="Z253">
        <v>1.8</v>
      </c>
      <c r="AA253">
        <v>-1.0144788489110337</v>
      </c>
      <c r="AB253">
        <v>-1.0912217321147288</v>
      </c>
      <c r="AC253">
        <v>-1.348960805506711</v>
      </c>
      <c r="AD253">
        <v>-0.37268664316758809</v>
      </c>
      <c r="AE253">
        <v>-0.86264870599422616</v>
      </c>
      <c r="AF253">
        <v>-0.50693582313443308</v>
      </c>
      <c r="AG253">
        <v>0.84049783549683121</v>
      </c>
      <c r="AH253">
        <v>-0.32850337111221228</v>
      </c>
      <c r="AI253">
        <v>0.14929221698236048</v>
      </c>
    </row>
    <row r="254" spans="1:35" x14ac:dyDescent="0.3">
      <c r="A254">
        <v>22</v>
      </c>
      <c r="B254">
        <v>253</v>
      </c>
      <c r="C254" s="26">
        <v>0</v>
      </c>
      <c r="D254" s="26">
        <v>753</v>
      </c>
      <c r="E254" s="26">
        <v>0</v>
      </c>
      <c r="F254">
        <v>-0.79033610780190278</v>
      </c>
      <c r="G254">
        <v>-0.62143407226164915</v>
      </c>
      <c r="H254">
        <v>-0.16890203554025363</v>
      </c>
      <c r="I254" t="s">
        <v>538</v>
      </c>
      <c r="J254" t="s">
        <v>32</v>
      </c>
      <c r="K254" t="s">
        <v>48</v>
      </c>
      <c r="L254" t="s">
        <v>274</v>
      </c>
      <c r="M254" s="27">
        <v>20.5</v>
      </c>
      <c r="N254" s="28">
        <v>5</v>
      </c>
      <c r="O254">
        <v>17.986666666666665</v>
      </c>
      <c r="P254">
        <v>7.6</v>
      </c>
      <c r="Q254">
        <v>0.8</v>
      </c>
      <c r="R254">
        <v>3.2</v>
      </c>
      <c r="S254">
        <v>1.4</v>
      </c>
      <c r="T254">
        <v>0.4</v>
      </c>
      <c r="U254">
        <v>0</v>
      </c>
      <c r="V254">
        <v>0.40625</v>
      </c>
      <c r="W254">
        <v>6.4</v>
      </c>
      <c r="X254">
        <v>1</v>
      </c>
      <c r="Y254">
        <v>1.6</v>
      </c>
      <c r="Z254">
        <v>1.4</v>
      </c>
      <c r="AA254">
        <v>-1.3053230974728045</v>
      </c>
      <c r="AB254">
        <v>-0.70768438276751655</v>
      </c>
      <c r="AC254">
        <v>-0.99129048030285194</v>
      </c>
      <c r="AD254">
        <v>-0.82192990237125929</v>
      </c>
      <c r="AE254">
        <v>-1.2985071453769068</v>
      </c>
      <c r="AF254">
        <v>-1.1277084716364882</v>
      </c>
      <c r="AG254">
        <v>-0.60084588579789</v>
      </c>
      <c r="AH254">
        <v>0.72009072531450757</v>
      </c>
      <c r="AI254">
        <v>0.5402919900563673</v>
      </c>
    </row>
    <row r="255" spans="1:35" x14ac:dyDescent="0.3">
      <c r="A255">
        <v>22</v>
      </c>
      <c r="B255">
        <v>254</v>
      </c>
      <c r="C255" s="26">
        <v>0</v>
      </c>
      <c r="D255" s="26">
        <v>437</v>
      </c>
      <c r="E255" s="26">
        <v>0</v>
      </c>
      <c r="F255">
        <v>-0.79105201999358754</v>
      </c>
      <c r="G255">
        <v>-0.43415954035571303</v>
      </c>
      <c r="H255">
        <v>-0.35689247963787452</v>
      </c>
      <c r="I255" t="s">
        <v>467</v>
      </c>
      <c r="J255" t="s">
        <v>32</v>
      </c>
      <c r="K255" t="s">
        <v>33</v>
      </c>
      <c r="L255" t="s">
        <v>275</v>
      </c>
      <c r="M255" s="27">
        <v>21.5</v>
      </c>
      <c r="N255" s="28">
        <v>2</v>
      </c>
      <c r="O255">
        <v>21.925000000000001</v>
      </c>
      <c r="P255">
        <v>5</v>
      </c>
      <c r="Q255">
        <v>0</v>
      </c>
      <c r="R255">
        <v>8</v>
      </c>
      <c r="S255">
        <v>0</v>
      </c>
      <c r="T255">
        <v>0</v>
      </c>
      <c r="U255">
        <v>0.5</v>
      </c>
      <c r="V255">
        <v>0.75</v>
      </c>
      <c r="W255">
        <v>2</v>
      </c>
      <c r="X255">
        <v>1</v>
      </c>
      <c r="Y255">
        <v>2</v>
      </c>
      <c r="Z255">
        <v>1</v>
      </c>
      <c r="AA255">
        <v>-1.725431456506473</v>
      </c>
      <c r="AB255">
        <v>-1.4747590814619411</v>
      </c>
      <c r="AC255">
        <v>0.72552708067567218</v>
      </c>
      <c r="AD255">
        <v>-1.4508704652563991</v>
      </c>
      <c r="AE255">
        <v>-2.1702240241422683</v>
      </c>
      <c r="AF255">
        <v>-0.35174266100891938</v>
      </c>
      <c r="AG255">
        <v>0.69863651362332102</v>
      </c>
      <c r="AH255">
        <v>0.9101364677452155</v>
      </c>
      <c r="AI255">
        <v>0.93129176313037398</v>
      </c>
    </row>
    <row r="256" spans="1:35" x14ac:dyDescent="0.3">
      <c r="A256">
        <v>22</v>
      </c>
      <c r="B256">
        <v>255</v>
      </c>
      <c r="C256" s="26">
        <v>144</v>
      </c>
      <c r="D256" s="26">
        <v>138</v>
      </c>
      <c r="E256" s="26">
        <v>22</v>
      </c>
      <c r="F256">
        <v>-0.79215617228405166</v>
      </c>
      <c r="G256">
        <v>-0.64609949163677705</v>
      </c>
      <c r="H256">
        <v>-0.14605668064727462</v>
      </c>
      <c r="I256" t="s">
        <v>260</v>
      </c>
      <c r="J256" t="s">
        <v>32</v>
      </c>
      <c r="K256" t="s">
        <v>68</v>
      </c>
      <c r="L256" t="s">
        <v>275</v>
      </c>
      <c r="M256" s="27">
        <v>24.6</v>
      </c>
      <c r="N256" s="28">
        <v>5</v>
      </c>
      <c r="O256">
        <v>31.130000000000003</v>
      </c>
      <c r="P256">
        <v>7.4</v>
      </c>
      <c r="Q256">
        <v>0.8</v>
      </c>
      <c r="R256">
        <v>3.4</v>
      </c>
      <c r="S256">
        <v>2.4</v>
      </c>
      <c r="T256">
        <v>1</v>
      </c>
      <c r="U256">
        <v>0</v>
      </c>
      <c r="V256">
        <v>0.4</v>
      </c>
      <c r="W256">
        <v>8</v>
      </c>
      <c r="X256">
        <v>0.25</v>
      </c>
      <c r="Y256">
        <v>0.8</v>
      </c>
      <c r="Z256">
        <v>1.4</v>
      </c>
      <c r="AA256">
        <v>-1.3376391250907789</v>
      </c>
      <c r="AB256">
        <v>-0.70768438276751655</v>
      </c>
      <c r="AC256">
        <v>-0.91975641526208018</v>
      </c>
      <c r="AD256">
        <v>-0.37268664316758809</v>
      </c>
      <c r="AE256">
        <v>9.0681727711352921E-3</v>
      </c>
      <c r="AF256">
        <v>-1.1277084716364882</v>
      </c>
      <c r="AG256">
        <v>-0.81009420879899985</v>
      </c>
      <c r="AH256">
        <v>-1.0886863408350442</v>
      </c>
      <c r="AI256">
        <v>0.5402919900563673</v>
      </c>
    </row>
    <row r="257" spans="1:35" x14ac:dyDescent="0.3">
      <c r="A257">
        <v>22</v>
      </c>
      <c r="B257">
        <v>256</v>
      </c>
      <c r="C257" s="26">
        <v>146.4</v>
      </c>
      <c r="D257" s="26">
        <v>178</v>
      </c>
      <c r="E257" s="26">
        <v>6</v>
      </c>
      <c r="F257">
        <v>-0.79470705607389802</v>
      </c>
      <c r="G257">
        <v>-0.58708077182253093</v>
      </c>
      <c r="H257">
        <v>-0.20762628425136709</v>
      </c>
      <c r="I257" t="s">
        <v>284</v>
      </c>
      <c r="J257" t="s">
        <v>32</v>
      </c>
      <c r="K257" t="s">
        <v>81</v>
      </c>
      <c r="L257" t="s">
        <v>275</v>
      </c>
      <c r="M257" s="27">
        <v>29.2</v>
      </c>
      <c r="N257" s="28">
        <v>5</v>
      </c>
      <c r="O257">
        <v>19.16</v>
      </c>
      <c r="P257">
        <v>5.2</v>
      </c>
      <c r="Q257">
        <v>0.4</v>
      </c>
      <c r="R257">
        <v>4.5999999999999996</v>
      </c>
      <c r="S257">
        <v>1</v>
      </c>
      <c r="T257">
        <v>0.8</v>
      </c>
      <c r="U257">
        <v>0.2</v>
      </c>
      <c r="V257">
        <v>0.32</v>
      </c>
      <c r="W257">
        <v>5</v>
      </c>
      <c r="X257">
        <v>0.8</v>
      </c>
      <c r="Y257">
        <v>2</v>
      </c>
      <c r="Z257">
        <v>0.6</v>
      </c>
      <c r="AA257">
        <v>-1.6931154288884986</v>
      </c>
      <c r="AB257">
        <v>-1.0912217321147288</v>
      </c>
      <c r="AC257">
        <v>-0.49055202501744921</v>
      </c>
      <c r="AD257">
        <v>-1.0016272060527278</v>
      </c>
      <c r="AE257">
        <v>-0.42679026661154529</v>
      </c>
      <c r="AF257">
        <v>-0.81732214738546061</v>
      </c>
      <c r="AG257">
        <v>-1.0430690900898736</v>
      </c>
      <c r="AH257">
        <v>-4.2320586446874767E-2</v>
      </c>
      <c r="AI257">
        <v>1.3222915362043808</v>
      </c>
    </row>
    <row r="258" spans="1:35" x14ac:dyDescent="0.3">
      <c r="A258">
        <v>22</v>
      </c>
      <c r="B258">
        <v>257</v>
      </c>
      <c r="C258" s="26">
        <v>0</v>
      </c>
      <c r="D258" s="26">
        <v>297</v>
      </c>
      <c r="E258" s="26">
        <v>0</v>
      </c>
      <c r="F258">
        <v>-0.79581525347090343</v>
      </c>
      <c r="G258">
        <v>-0.48208571178212739</v>
      </c>
      <c r="H258">
        <v>-0.31372954168877604</v>
      </c>
      <c r="I258" t="s">
        <v>470</v>
      </c>
      <c r="J258" t="s">
        <v>32</v>
      </c>
      <c r="K258" t="s">
        <v>52</v>
      </c>
      <c r="L258" t="s">
        <v>274</v>
      </c>
      <c r="M258" s="27">
        <v>31.1</v>
      </c>
      <c r="N258" s="28">
        <v>5</v>
      </c>
      <c r="O258">
        <v>12.88</v>
      </c>
      <c r="P258">
        <v>6</v>
      </c>
      <c r="Q258">
        <v>0</v>
      </c>
      <c r="R258">
        <v>2</v>
      </c>
      <c r="S258">
        <v>1.8</v>
      </c>
      <c r="T258">
        <v>1</v>
      </c>
      <c r="U258">
        <v>0.2</v>
      </c>
      <c r="V258">
        <v>0.57894736842105265</v>
      </c>
      <c r="W258">
        <v>3.8</v>
      </c>
      <c r="X258">
        <v>0.88888888888888884</v>
      </c>
      <c r="Y258">
        <v>1.8</v>
      </c>
      <c r="Z258">
        <v>1.2</v>
      </c>
      <c r="AA258">
        <v>-1.5638513184166005</v>
      </c>
      <c r="AB258">
        <v>-1.4747590814619411</v>
      </c>
      <c r="AC258">
        <v>-1.4204948705474831</v>
      </c>
      <c r="AD258">
        <v>-0.64223259868979077</v>
      </c>
      <c r="AE258">
        <v>9.0681727711352921E-3</v>
      </c>
      <c r="AF258">
        <v>-0.81732214738546061</v>
      </c>
      <c r="AG258">
        <v>0.49614349166380672</v>
      </c>
      <c r="AH258">
        <v>0.33888506943381663</v>
      </c>
      <c r="AI258">
        <v>0.73579187659337064</v>
      </c>
    </row>
    <row r="259" spans="1:35" x14ac:dyDescent="0.3">
      <c r="A259">
        <v>22</v>
      </c>
      <c r="B259">
        <v>258</v>
      </c>
      <c r="C259" s="26">
        <v>0</v>
      </c>
      <c r="D259" s="26">
        <v>231</v>
      </c>
      <c r="E259" s="26">
        <v>1</v>
      </c>
      <c r="F259">
        <v>-0.80259894686574218</v>
      </c>
      <c r="G259">
        <v>-0.5545912435817828</v>
      </c>
      <c r="H259">
        <v>-0.24800770328395938</v>
      </c>
      <c r="I259" t="s">
        <v>435</v>
      </c>
      <c r="J259" t="s">
        <v>32</v>
      </c>
      <c r="K259" t="s">
        <v>44</v>
      </c>
      <c r="L259" t="s">
        <v>45</v>
      </c>
      <c r="M259" s="27">
        <v>29.8</v>
      </c>
      <c r="N259" s="28">
        <v>5</v>
      </c>
      <c r="O259">
        <v>10.73</v>
      </c>
      <c r="P259">
        <v>3</v>
      </c>
      <c r="Q259">
        <v>0.2</v>
      </c>
      <c r="R259">
        <v>4</v>
      </c>
      <c r="S259">
        <v>1.2</v>
      </c>
      <c r="T259">
        <v>0.6</v>
      </c>
      <c r="U259">
        <v>1</v>
      </c>
      <c r="V259">
        <v>0.33333333333333331</v>
      </c>
      <c r="W259">
        <v>3.6</v>
      </c>
      <c r="X259">
        <v>0.66666666666666663</v>
      </c>
      <c r="Y259">
        <v>0.6</v>
      </c>
      <c r="Z259">
        <v>0.6</v>
      </c>
      <c r="AA259">
        <v>-2.0485917326862184</v>
      </c>
      <c r="AB259">
        <v>-1.2829904067883351</v>
      </c>
      <c r="AC259">
        <v>-0.70515422013976459</v>
      </c>
      <c r="AD259">
        <v>-0.9117785542119935</v>
      </c>
      <c r="AE259">
        <v>-0.86264870599422616</v>
      </c>
      <c r="AF259">
        <v>0.42422314961864949</v>
      </c>
      <c r="AG259">
        <v>-0.69542010038022983</v>
      </c>
      <c r="AH259">
        <v>-0.23125215785830744</v>
      </c>
      <c r="AI259">
        <v>1.3222915362043808</v>
      </c>
    </row>
    <row r="260" spans="1:35" x14ac:dyDescent="0.3">
      <c r="A260">
        <v>22</v>
      </c>
      <c r="B260">
        <v>259</v>
      </c>
      <c r="C260" s="26">
        <v>141</v>
      </c>
      <c r="D260" s="26">
        <v>164</v>
      </c>
      <c r="E260" s="26">
        <v>5</v>
      </c>
      <c r="F260">
        <v>-0.8028765791058543</v>
      </c>
      <c r="G260">
        <v>-0.56599471727673079</v>
      </c>
      <c r="H260">
        <v>-0.23688186182912352</v>
      </c>
      <c r="I260" t="s">
        <v>481</v>
      </c>
      <c r="J260" t="s">
        <v>32</v>
      </c>
      <c r="K260" t="s">
        <v>124</v>
      </c>
      <c r="L260" t="s">
        <v>275</v>
      </c>
      <c r="M260" s="27">
        <v>34.4</v>
      </c>
      <c r="N260" s="28">
        <v>5</v>
      </c>
      <c r="O260">
        <v>17.03</v>
      </c>
      <c r="P260">
        <v>5.4</v>
      </c>
      <c r="Q260">
        <v>1.4</v>
      </c>
      <c r="R260">
        <v>2.6</v>
      </c>
      <c r="S260">
        <v>0.4</v>
      </c>
      <c r="T260">
        <v>1</v>
      </c>
      <c r="U260">
        <v>0</v>
      </c>
      <c r="V260">
        <v>0.40909090909090912</v>
      </c>
      <c r="W260">
        <v>4.4000000000000004</v>
      </c>
      <c r="X260">
        <v>0.66666666666666663</v>
      </c>
      <c r="Y260">
        <v>0.6</v>
      </c>
      <c r="Z260">
        <v>1</v>
      </c>
      <c r="AA260">
        <v>-1.6607994012705241</v>
      </c>
      <c r="AB260">
        <v>-0.13237835874669829</v>
      </c>
      <c r="AC260">
        <v>-1.2058926754251675</v>
      </c>
      <c r="AD260">
        <v>-1.2711731615749304</v>
      </c>
      <c r="AE260">
        <v>9.0681727711352921E-3</v>
      </c>
      <c r="AF260">
        <v>-1.1277084716364882</v>
      </c>
      <c r="AG260">
        <v>-0.40510816487997153</v>
      </c>
      <c r="AH260">
        <v>-0.23125215785830744</v>
      </c>
      <c r="AI260">
        <v>0.93129176313037398</v>
      </c>
    </row>
    <row r="261" spans="1:35" x14ac:dyDescent="0.3">
      <c r="A261">
        <v>22</v>
      </c>
      <c r="B261">
        <v>260</v>
      </c>
      <c r="C261" s="26">
        <v>129.5</v>
      </c>
      <c r="D261" s="26">
        <v>217</v>
      </c>
      <c r="E261" s="26">
        <v>57</v>
      </c>
      <c r="F261">
        <v>-0.80301693346592729</v>
      </c>
      <c r="G261">
        <v>-0.44971221832279595</v>
      </c>
      <c r="H261">
        <v>-0.35330471514313133</v>
      </c>
      <c r="I261" t="s">
        <v>426</v>
      </c>
      <c r="J261" t="s">
        <v>32</v>
      </c>
      <c r="K261" t="s">
        <v>42</v>
      </c>
      <c r="L261" t="s">
        <v>45</v>
      </c>
      <c r="M261" s="27">
        <v>33.9</v>
      </c>
      <c r="N261" s="28">
        <v>5</v>
      </c>
      <c r="O261">
        <v>20.659999999999997</v>
      </c>
      <c r="P261">
        <v>8.4</v>
      </c>
      <c r="Q261">
        <v>0</v>
      </c>
      <c r="R261">
        <v>7.8</v>
      </c>
      <c r="S261">
        <v>1</v>
      </c>
      <c r="T261">
        <v>0</v>
      </c>
      <c r="U261">
        <v>1.2</v>
      </c>
      <c r="V261">
        <v>0.75</v>
      </c>
      <c r="W261">
        <v>4</v>
      </c>
      <c r="X261">
        <v>0.66666666666666663</v>
      </c>
      <c r="Y261">
        <v>3.6</v>
      </c>
      <c r="Z261">
        <v>1.8</v>
      </c>
      <c r="AA261">
        <v>-1.1760589870009064</v>
      </c>
      <c r="AB261">
        <v>-1.4747590814619411</v>
      </c>
      <c r="AC261">
        <v>0.65399301563490031</v>
      </c>
      <c r="AD261">
        <v>-1.0016272060527278</v>
      </c>
      <c r="AE261">
        <v>-2.1702240241422683</v>
      </c>
      <c r="AF261">
        <v>0.7346094738696769</v>
      </c>
      <c r="AG261">
        <v>1.4244163523739675</v>
      </c>
      <c r="AH261">
        <v>-1.1870517251082247</v>
      </c>
      <c r="AI261">
        <v>0.14929221698236048</v>
      </c>
    </row>
    <row r="262" spans="1:35" x14ac:dyDescent="0.3">
      <c r="A262">
        <v>22</v>
      </c>
      <c r="B262">
        <v>261</v>
      </c>
      <c r="C262" s="26">
        <v>146.6</v>
      </c>
      <c r="D262" s="26">
        <v>141</v>
      </c>
      <c r="E262" s="26">
        <v>17</v>
      </c>
      <c r="F262">
        <v>-0.80736980547168069</v>
      </c>
      <c r="G262">
        <v>-0.59843075491893871</v>
      </c>
      <c r="H262">
        <v>-0.20893905055274198</v>
      </c>
      <c r="I262" t="s">
        <v>483</v>
      </c>
      <c r="J262" t="s">
        <v>32</v>
      </c>
      <c r="K262" t="s">
        <v>100</v>
      </c>
      <c r="L262" t="s">
        <v>275</v>
      </c>
      <c r="M262" s="27">
        <v>33.4</v>
      </c>
      <c r="N262" s="28">
        <v>5</v>
      </c>
      <c r="O262">
        <v>19.633333333333333</v>
      </c>
      <c r="P262">
        <v>5</v>
      </c>
      <c r="Q262">
        <v>1</v>
      </c>
      <c r="R262">
        <v>3</v>
      </c>
      <c r="S262">
        <v>0.6</v>
      </c>
      <c r="T262">
        <v>0.8</v>
      </c>
      <c r="U262">
        <v>0.4</v>
      </c>
      <c r="V262">
        <v>0.30434782608695654</v>
      </c>
      <c r="W262">
        <v>4.5999999999999996</v>
      </c>
      <c r="X262">
        <v>0.75</v>
      </c>
      <c r="Y262">
        <v>1.6</v>
      </c>
      <c r="Z262">
        <v>0.6</v>
      </c>
      <c r="AA262">
        <v>-1.725431456506473</v>
      </c>
      <c r="AB262">
        <v>-0.51591570809391052</v>
      </c>
      <c r="AC262">
        <v>-1.0628245453436238</v>
      </c>
      <c r="AD262">
        <v>-1.1813245097341962</v>
      </c>
      <c r="AE262">
        <v>-0.42679026661154529</v>
      </c>
      <c r="AF262">
        <v>-0.50693582313443308</v>
      </c>
      <c r="AG262">
        <v>-1.0565796921730648</v>
      </c>
      <c r="AH262">
        <v>-0.23236632887758338</v>
      </c>
      <c r="AI262">
        <v>1.3222915362043808</v>
      </c>
    </row>
    <row r="263" spans="1:35" x14ac:dyDescent="0.3">
      <c r="A263">
        <v>22</v>
      </c>
      <c r="B263">
        <v>262</v>
      </c>
      <c r="C263" s="26">
        <v>0</v>
      </c>
      <c r="D263" s="26">
        <v>291</v>
      </c>
      <c r="E263" s="26">
        <v>0</v>
      </c>
      <c r="F263">
        <v>-0.80814672460750281</v>
      </c>
      <c r="G263">
        <v>-0.53420804223398877</v>
      </c>
      <c r="H263">
        <v>-0.27393868237351404</v>
      </c>
      <c r="I263" t="s">
        <v>563</v>
      </c>
      <c r="J263" t="s">
        <v>32</v>
      </c>
      <c r="K263" t="s">
        <v>111</v>
      </c>
      <c r="L263" t="s">
        <v>274</v>
      </c>
      <c r="M263" s="27">
        <v>25.5</v>
      </c>
      <c r="N263" s="28">
        <v>5</v>
      </c>
      <c r="O263">
        <v>17.330000000000002</v>
      </c>
      <c r="P263">
        <v>5.8</v>
      </c>
      <c r="Q263">
        <v>1</v>
      </c>
      <c r="R263">
        <v>2.2000000000000002</v>
      </c>
      <c r="S263">
        <v>1.2</v>
      </c>
      <c r="T263">
        <v>0.8</v>
      </c>
      <c r="U263">
        <v>0.2</v>
      </c>
      <c r="V263">
        <v>0.375</v>
      </c>
      <c r="W263">
        <v>6.4</v>
      </c>
      <c r="X263">
        <v>0</v>
      </c>
      <c r="Y263">
        <v>0</v>
      </c>
      <c r="Z263">
        <v>0.2</v>
      </c>
      <c r="AA263">
        <v>-1.5961673460345749</v>
      </c>
      <c r="AB263">
        <v>-0.51591570809391052</v>
      </c>
      <c r="AC263">
        <v>-1.348960805506711</v>
      </c>
      <c r="AD263">
        <v>-0.9117785542119935</v>
      </c>
      <c r="AE263">
        <v>-0.42679026661154529</v>
      </c>
      <c r="AF263">
        <v>-0.81732214738546061</v>
      </c>
      <c r="AG263">
        <v>-0.86413661713176626</v>
      </c>
      <c r="AH263">
        <v>-4.0092244408324193E-2</v>
      </c>
      <c r="AI263">
        <v>1.7132913092783875</v>
      </c>
    </row>
    <row r="264" spans="1:35" x14ac:dyDescent="0.3">
      <c r="A264">
        <v>22</v>
      </c>
      <c r="B264">
        <v>263</v>
      </c>
      <c r="C264" s="26">
        <v>0</v>
      </c>
      <c r="D264" s="26">
        <v>380</v>
      </c>
      <c r="E264" s="26">
        <v>0</v>
      </c>
      <c r="F264">
        <v>-0.80909977166121494</v>
      </c>
      <c r="G264">
        <v>-0.52857851725249971</v>
      </c>
      <c r="H264">
        <v>-0.28052125440871523</v>
      </c>
      <c r="I264" t="s">
        <v>472</v>
      </c>
      <c r="J264" t="s">
        <v>32</v>
      </c>
      <c r="K264" t="s">
        <v>160</v>
      </c>
      <c r="L264" t="s">
        <v>275</v>
      </c>
      <c r="M264" s="27">
        <v>28.7</v>
      </c>
      <c r="N264" s="28">
        <v>5</v>
      </c>
      <c r="O264">
        <v>17.143333333333334</v>
      </c>
      <c r="P264">
        <v>4.2</v>
      </c>
      <c r="Q264">
        <v>1</v>
      </c>
      <c r="R264">
        <v>3.4</v>
      </c>
      <c r="S264">
        <v>1.8</v>
      </c>
      <c r="T264">
        <v>1</v>
      </c>
      <c r="U264">
        <v>0</v>
      </c>
      <c r="V264">
        <v>0.33333333333333331</v>
      </c>
      <c r="W264">
        <v>4.2</v>
      </c>
      <c r="X264">
        <v>0.5</v>
      </c>
      <c r="Y264">
        <v>0.8</v>
      </c>
      <c r="Z264">
        <v>0.2</v>
      </c>
      <c r="AA264">
        <v>-1.8546955669783713</v>
      </c>
      <c r="AB264">
        <v>-0.51591570809391052</v>
      </c>
      <c r="AC264">
        <v>-0.91975641526208018</v>
      </c>
      <c r="AD264">
        <v>-0.64223259868979077</v>
      </c>
      <c r="AE264">
        <v>9.0681727711352921E-3</v>
      </c>
      <c r="AF264">
        <v>-1.1277084716364882</v>
      </c>
      <c r="AG264">
        <v>-0.80679956292238064</v>
      </c>
      <c r="AH264">
        <v>-0.61245781373899899</v>
      </c>
      <c r="AI264">
        <v>1.7132913092783875</v>
      </c>
    </row>
    <row r="265" spans="1:35" x14ac:dyDescent="0.3">
      <c r="A265">
        <v>22</v>
      </c>
      <c r="B265">
        <v>264</v>
      </c>
      <c r="C265" s="26">
        <v>137.1</v>
      </c>
      <c r="D265" s="26">
        <v>202</v>
      </c>
      <c r="E265" s="26">
        <v>6</v>
      </c>
      <c r="F265">
        <v>-0.81314232622915228</v>
      </c>
      <c r="G265">
        <v>-0.57160327060187321</v>
      </c>
      <c r="H265">
        <v>-0.24153905562727906</v>
      </c>
      <c r="I265" t="s">
        <v>466</v>
      </c>
      <c r="J265" t="s">
        <v>32</v>
      </c>
      <c r="K265" t="s">
        <v>90</v>
      </c>
      <c r="L265" t="s">
        <v>275</v>
      </c>
      <c r="M265" s="27">
        <v>29.7</v>
      </c>
      <c r="N265" s="28">
        <v>5</v>
      </c>
      <c r="O265">
        <v>16.22</v>
      </c>
      <c r="P265">
        <v>6</v>
      </c>
      <c r="Q265">
        <v>0</v>
      </c>
      <c r="R265">
        <v>6.6</v>
      </c>
      <c r="S265">
        <v>1.6</v>
      </c>
      <c r="T265">
        <v>0.6</v>
      </c>
      <c r="U265">
        <v>1.4</v>
      </c>
      <c r="V265">
        <v>0.54166666666666663</v>
      </c>
      <c r="W265">
        <v>4.8</v>
      </c>
      <c r="X265">
        <v>0.36363636363636365</v>
      </c>
      <c r="Y265">
        <v>2.2000000000000002</v>
      </c>
      <c r="Z265">
        <v>1.8</v>
      </c>
      <c r="AA265">
        <v>-1.5638513184166005</v>
      </c>
      <c r="AB265">
        <v>-1.4747590814619411</v>
      </c>
      <c r="AC265">
        <v>0.2247886253902692</v>
      </c>
      <c r="AD265">
        <v>-0.73208125053052497</v>
      </c>
      <c r="AE265">
        <v>-0.86264870599422616</v>
      </c>
      <c r="AF265">
        <v>1.0449957981207043</v>
      </c>
      <c r="AG265">
        <v>0.3982746312048478</v>
      </c>
      <c r="AH265">
        <v>-2.3284403507117473</v>
      </c>
      <c r="AI265">
        <v>0.14929221698236048</v>
      </c>
    </row>
    <row r="266" spans="1:35" x14ac:dyDescent="0.3">
      <c r="A266">
        <v>23</v>
      </c>
      <c r="B266">
        <v>265</v>
      </c>
      <c r="C266" s="26">
        <v>139.1</v>
      </c>
      <c r="D266" s="26">
        <v>151</v>
      </c>
      <c r="E266" s="26">
        <v>16</v>
      </c>
      <c r="F266">
        <v>-0.8315659973057723</v>
      </c>
      <c r="G266">
        <v>-0.67757346433053578</v>
      </c>
      <c r="H266">
        <v>-0.15399253297523652</v>
      </c>
      <c r="I266" t="s">
        <v>479</v>
      </c>
      <c r="J266" t="s">
        <v>480</v>
      </c>
      <c r="K266" t="s">
        <v>60</v>
      </c>
      <c r="L266" t="s">
        <v>275</v>
      </c>
      <c r="M266" s="27">
        <v>23.8</v>
      </c>
      <c r="N266" s="28">
        <v>1</v>
      </c>
      <c r="O266">
        <v>10.45</v>
      </c>
      <c r="P266">
        <v>3</v>
      </c>
      <c r="Q266">
        <v>1</v>
      </c>
      <c r="R266">
        <v>9</v>
      </c>
      <c r="S266">
        <v>1</v>
      </c>
      <c r="T266">
        <v>0</v>
      </c>
      <c r="U266">
        <v>0</v>
      </c>
      <c r="V266">
        <v>0.25</v>
      </c>
      <c r="W266">
        <v>4</v>
      </c>
      <c r="X266">
        <v>0</v>
      </c>
      <c r="Y266">
        <v>0</v>
      </c>
      <c r="Z266">
        <v>1</v>
      </c>
      <c r="AA266">
        <v>-2.0485917326862184</v>
      </c>
      <c r="AB266">
        <v>-0.51591570809391052</v>
      </c>
      <c r="AC266">
        <v>1.0831974058795315</v>
      </c>
      <c r="AD266">
        <v>-1.0016272060527278</v>
      </c>
      <c r="AE266">
        <v>-2.1702240241422683</v>
      </c>
      <c r="AF266">
        <v>-1.1277084716364882</v>
      </c>
      <c r="AG266">
        <v>-1.2084909609647898</v>
      </c>
      <c r="AH266">
        <v>-4.0092244408324193E-2</v>
      </c>
      <c r="AI266">
        <v>0.93129176313037398</v>
      </c>
    </row>
    <row r="267" spans="1:35" x14ac:dyDescent="0.3">
      <c r="A267">
        <v>23</v>
      </c>
      <c r="B267">
        <v>266</v>
      </c>
      <c r="C267" s="26">
        <v>143.80000000000001</v>
      </c>
      <c r="D267" s="26">
        <v>190</v>
      </c>
      <c r="E267" s="26">
        <v>4</v>
      </c>
      <c r="F267">
        <v>-0.83441408916405202</v>
      </c>
      <c r="G267">
        <v>-0.53657122647129052</v>
      </c>
      <c r="H267">
        <v>-0.2978428626927615</v>
      </c>
      <c r="I267" t="s">
        <v>485</v>
      </c>
      <c r="J267" t="s">
        <v>32</v>
      </c>
      <c r="K267" t="s">
        <v>90</v>
      </c>
      <c r="L267" t="s">
        <v>274</v>
      </c>
      <c r="M267" s="27">
        <v>24.4</v>
      </c>
      <c r="N267" s="28">
        <v>5</v>
      </c>
      <c r="O267">
        <v>19.75</v>
      </c>
      <c r="P267">
        <v>7.6</v>
      </c>
      <c r="Q267">
        <v>0.6</v>
      </c>
      <c r="R267">
        <v>2.2000000000000002</v>
      </c>
      <c r="S267">
        <v>4</v>
      </c>
      <c r="T267">
        <v>0.4</v>
      </c>
      <c r="U267">
        <v>0.2</v>
      </c>
      <c r="V267">
        <v>0.44444444444444442</v>
      </c>
      <c r="W267">
        <v>7.2</v>
      </c>
      <c r="X267">
        <v>0.6</v>
      </c>
      <c r="Y267">
        <v>1</v>
      </c>
      <c r="Z267">
        <v>0.6</v>
      </c>
      <c r="AA267">
        <v>-1.3053230974728045</v>
      </c>
      <c r="AB267">
        <v>-0.89945305744112281</v>
      </c>
      <c r="AC267">
        <v>-1.348960805506711</v>
      </c>
      <c r="AD267">
        <v>0.34610257155828583</v>
      </c>
      <c r="AE267">
        <v>-1.2985071453769068</v>
      </c>
      <c r="AF267">
        <v>-0.81732214738546061</v>
      </c>
      <c r="AG267">
        <v>-0.31053395029763114</v>
      </c>
      <c r="AH267">
        <v>-0.51743494252364486</v>
      </c>
      <c r="AI267">
        <v>1.3222915362043808</v>
      </c>
    </row>
    <row r="268" spans="1:35" x14ac:dyDescent="0.3">
      <c r="A268">
        <v>23</v>
      </c>
      <c r="B268">
        <v>267</v>
      </c>
      <c r="C268" s="26">
        <v>139.19999999999999</v>
      </c>
      <c r="D268" s="26">
        <v>157</v>
      </c>
      <c r="E268" s="26">
        <v>13</v>
      </c>
      <c r="F268">
        <v>-0.83656918920966328</v>
      </c>
      <c r="G268">
        <v>-0.38857993305195532</v>
      </c>
      <c r="H268">
        <v>-0.44798925615770796</v>
      </c>
      <c r="I268" t="s">
        <v>257</v>
      </c>
      <c r="J268" t="s">
        <v>32</v>
      </c>
      <c r="K268" t="s">
        <v>50</v>
      </c>
      <c r="L268" t="s">
        <v>45</v>
      </c>
      <c r="M268" s="27">
        <v>22.1</v>
      </c>
      <c r="N268" s="28">
        <v>5</v>
      </c>
      <c r="O268">
        <v>13.873333333333335</v>
      </c>
      <c r="P268">
        <v>5</v>
      </c>
      <c r="Q268">
        <v>0</v>
      </c>
      <c r="R268">
        <v>4.5999999999999996</v>
      </c>
      <c r="S268">
        <v>1.4</v>
      </c>
      <c r="T268">
        <v>0.4</v>
      </c>
      <c r="U268">
        <v>1.4</v>
      </c>
      <c r="V268">
        <v>0.90909090909090906</v>
      </c>
      <c r="W268">
        <v>2.2000000000000002</v>
      </c>
      <c r="X268">
        <v>0.55555555555555558</v>
      </c>
      <c r="Y268">
        <v>1.8</v>
      </c>
      <c r="Z268">
        <v>0.8</v>
      </c>
      <c r="AA268">
        <v>-1.725431456506473</v>
      </c>
      <c r="AB268">
        <v>-1.4747590814619411</v>
      </c>
      <c r="AC268">
        <v>-0.49055202501744921</v>
      </c>
      <c r="AD268">
        <v>-0.82192990237125929</v>
      </c>
      <c r="AE268">
        <v>-1.2985071453769068</v>
      </c>
      <c r="AF268">
        <v>1.0449957981207043</v>
      </c>
      <c r="AG268">
        <v>1.2319732773326681</v>
      </c>
      <c r="AH268">
        <v>-1.0898005118543195</v>
      </c>
      <c r="AI268">
        <v>1.1267916496673773</v>
      </c>
    </row>
    <row r="269" spans="1:35" x14ac:dyDescent="0.3">
      <c r="A269">
        <v>23</v>
      </c>
      <c r="B269">
        <v>268</v>
      </c>
      <c r="C269" s="26">
        <v>70.8</v>
      </c>
      <c r="D269" s="26">
        <v>77</v>
      </c>
      <c r="E269" s="26">
        <v>85</v>
      </c>
      <c r="F269">
        <v>-0.84033912346877082</v>
      </c>
      <c r="G269">
        <v>-0.34455666200710738</v>
      </c>
      <c r="H269">
        <v>-0.49578246146166344</v>
      </c>
      <c r="I269" t="s">
        <v>504</v>
      </c>
      <c r="J269" t="s">
        <v>32</v>
      </c>
      <c r="K269" t="s">
        <v>98</v>
      </c>
      <c r="L269" t="s">
        <v>45</v>
      </c>
      <c r="M269" s="27">
        <v>26.3</v>
      </c>
      <c r="N269" s="28">
        <v>5</v>
      </c>
      <c r="O269">
        <v>25.7</v>
      </c>
      <c r="P269">
        <v>10.199999999999999</v>
      </c>
      <c r="Q269">
        <v>0</v>
      </c>
      <c r="R269">
        <v>7.2</v>
      </c>
      <c r="S269">
        <v>2.6</v>
      </c>
      <c r="T269">
        <v>0.4</v>
      </c>
      <c r="U269">
        <v>1</v>
      </c>
      <c r="V269">
        <v>0.70588235294117652</v>
      </c>
      <c r="W269">
        <v>6.8</v>
      </c>
      <c r="X269">
        <v>0.27272727272727271</v>
      </c>
      <c r="Y269">
        <v>2.2000000000000002</v>
      </c>
      <c r="Z269">
        <v>1.2</v>
      </c>
      <c r="AA269">
        <v>-0.8852147384391359</v>
      </c>
      <c r="AB269">
        <v>-1.4747590814619411</v>
      </c>
      <c r="AC269">
        <v>0.43939082051258493</v>
      </c>
      <c r="AD269">
        <v>-0.28283799132685378</v>
      </c>
      <c r="AE269">
        <v>-1.2985071453769068</v>
      </c>
      <c r="AF269">
        <v>0.42422314961864949</v>
      </c>
      <c r="AG269">
        <v>2.0455720296240592</v>
      </c>
      <c r="AH269">
        <v>-2.8046688778077931</v>
      </c>
      <c r="AI269">
        <v>0.73579187659337064</v>
      </c>
    </row>
    <row r="270" spans="1:35" x14ac:dyDescent="0.3">
      <c r="A270">
        <v>23</v>
      </c>
      <c r="B270">
        <v>269</v>
      </c>
      <c r="C270" s="26">
        <v>103.2</v>
      </c>
      <c r="D270" s="26">
        <v>127</v>
      </c>
      <c r="E270" s="26">
        <v>87</v>
      </c>
      <c r="F270">
        <v>-0.84128187104075991</v>
      </c>
      <c r="G270">
        <v>-0.90761445476372193</v>
      </c>
      <c r="H270">
        <v>6.6332583722962024E-2</v>
      </c>
      <c r="I270" t="s">
        <v>427</v>
      </c>
      <c r="J270" t="s">
        <v>32</v>
      </c>
      <c r="K270" t="s">
        <v>111</v>
      </c>
      <c r="L270" t="s">
        <v>275</v>
      </c>
      <c r="M270" s="27">
        <v>19.399999999999999</v>
      </c>
      <c r="N270" s="28">
        <v>5</v>
      </c>
      <c r="O270">
        <v>30.353333333333335</v>
      </c>
      <c r="P270">
        <v>12.6</v>
      </c>
      <c r="Q270">
        <v>1</v>
      </c>
      <c r="R270">
        <v>5.4</v>
      </c>
      <c r="S270">
        <v>3.6</v>
      </c>
      <c r="T270">
        <v>0.8</v>
      </c>
      <c r="U270">
        <v>0</v>
      </c>
      <c r="V270">
        <v>0.38709677419354838</v>
      </c>
      <c r="W270">
        <v>12.4</v>
      </c>
      <c r="X270">
        <v>0.47619047619047616</v>
      </c>
      <c r="Y270">
        <v>4.2</v>
      </c>
      <c r="Z270">
        <v>2.8</v>
      </c>
      <c r="AA270">
        <v>-0.4974224070234417</v>
      </c>
      <c r="AB270">
        <v>-0.51591570809391052</v>
      </c>
      <c r="AC270">
        <v>-0.20441576485436161</v>
      </c>
      <c r="AD270">
        <v>0.16640526787681742</v>
      </c>
      <c r="AE270">
        <v>-0.42679026661154529</v>
      </c>
      <c r="AF270">
        <v>-1.1277084716364882</v>
      </c>
      <c r="AG270">
        <v>-1.4513497798855219</v>
      </c>
      <c r="AH270">
        <v>-3.2831257469423889</v>
      </c>
      <c r="AI270">
        <v>-0.8282072157026561</v>
      </c>
    </row>
    <row r="271" spans="1:35" x14ac:dyDescent="0.3">
      <c r="A271">
        <v>23</v>
      </c>
      <c r="B271">
        <v>270</v>
      </c>
      <c r="C271" s="26">
        <v>140</v>
      </c>
      <c r="D271" s="26">
        <v>189</v>
      </c>
      <c r="E271" s="26">
        <v>12</v>
      </c>
      <c r="F271">
        <v>-0.84638100359742641</v>
      </c>
      <c r="G271">
        <v>-0.70307862501837803</v>
      </c>
      <c r="H271">
        <v>-0.14330237857904837</v>
      </c>
      <c r="I271" t="s">
        <v>477</v>
      </c>
      <c r="J271" t="s">
        <v>32</v>
      </c>
      <c r="K271" t="s">
        <v>39</v>
      </c>
      <c r="L271" t="s">
        <v>275</v>
      </c>
      <c r="M271" s="27">
        <v>27.7</v>
      </c>
      <c r="N271" s="28">
        <v>5</v>
      </c>
      <c r="O271">
        <v>22.123333333333331</v>
      </c>
      <c r="P271">
        <v>11.8</v>
      </c>
      <c r="Q271">
        <v>2.2000000000000002</v>
      </c>
      <c r="R271">
        <v>2.2000000000000002</v>
      </c>
      <c r="S271">
        <v>1.2</v>
      </c>
      <c r="T271">
        <v>0</v>
      </c>
      <c r="U271">
        <v>0.4</v>
      </c>
      <c r="V271">
        <v>0.34426229508196721</v>
      </c>
      <c r="W271">
        <v>12.2</v>
      </c>
      <c r="X271">
        <v>0.6</v>
      </c>
      <c r="Y271">
        <v>2</v>
      </c>
      <c r="Z271">
        <v>0.2</v>
      </c>
      <c r="AA271">
        <v>-0.62668651749533955</v>
      </c>
      <c r="AB271">
        <v>0.63469633994772645</v>
      </c>
      <c r="AC271">
        <v>-1.348960805506711</v>
      </c>
      <c r="AD271">
        <v>-0.9117785542119935</v>
      </c>
      <c r="AE271">
        <v>-2.1702240241422683</v>
      </c>
      <c r="AF271">
        <v>-0.50693582313443308</v>
      </c>
      <c r="AG271">
        <v>-2.116331909261806</v>
      </c>
      <c r="AH271">
        <v>-0.99477764063896568</v>
      </c>
      <c r="AI271">
        <v>1.7132913092783875</v>
      </c>
    </row>
    <row r="272" spans="1:35" x14ac:dyDescent="0.3">
      <c r="A272">
        <v>23</v>
      </c>
      <c r="B272">
        <v>271</v>
      </c>
      <c r="C272" s="26">
        <v>138.6</v>
      </c>
      <c r="D272" s="26">
        <v>326</v>
      </c>
      <c r="E272" s="26">
        <v>12</v>
      </c>
      <c r="F272">
        <v>-0.8506021018797767</v>
      </c>
      <c r="G272">
        <v>-0.53678640718994841</v>
      </c>
      <c r="H272">
        <v>-0.31381569468982828</v>
      </c>
      <c r="I272" t="s">
        <v>430</v>
      </c>
      <c r="J272" t="s">
        <v>32</v>
      </c>
      <c r="K272" t="s">
        <v>72</v>
      </c>
      <c r="L272" t="s">
        <v>275</v>
      </c>
      <c r="M272" s="27">
        <v>26.6</v>
      </c>
      <c r="N272" s="28">
        <v>5</v>
      </c>
      <c r="O272">
        <v>23.49</v>
      </c>
      <c r="P272">
        <v>8.6</v>
      </c>
      <c r="Q272">
        <v>1</v>
      </c>
      <c r="R272">
        <v>5.6</v>
      </c>
      <c r="S272">
        <v>2.2000000000000002</v>
      </c>
      <c r="T272">
        <v>0.6</v>
      </c>
      <c r="U272">
        <v>0.4</v>
      </c>
      <c r="V272">
        <v>0.45454545454545453</v>
      </c>
      <c r="W272">
        <v>6.6</v>
      </c>
      <c r="X272">
        <v>0.5</v>
      </c>
      <c r="Y272">
        <v>3.2</v>
      </c>
      <c r="Z272">
        <v>0.6</v>
      </c>
      <c r="AA272">
        <v>-1.143742959382932</v>
      </c>
      <c r="AB272">
        <v>-0.51591570809391052</v>
      </c>
      <c r="AC272">
        <v>-0.13288169981359002</v>
      </c>
      <c r="AD272">
        <v>-0.46253529500832224</v>
      </c>
      <c r="AE272">
        <v>-0.86264870599422616</v>
      </c>
      <c r="AF272">
        <v>-0.50693582313443308</v>
      </c>
      <c r="AG272">
        <v>-0.19915448775548031</v>
      </c>
      <c r="AH272">
        <v>-2.3295545217310227</v>
      </c>
      <c r="AI272">
        <v>1.3222915362043808</v>
      </c>
    </row>
    <row r="273" spans="1:35" x14ac:dyDescent="0.3">
      <c r="A273">
        <v>23</v>
      </c>
      <c r="B273">
        <v>272</v>
      </c>
      <c r="C273" s="26">
        <v>0</v>
      </c>
      <c r="D273" s="26">
        <v>339</v>
      </c>
      <c r="E273" s="26">
        <v>1</v>
      </c>
      <c r="F273">
        <v>-0.85632643971105094</v>
      </c>
      <c r="G273">
        <v>-0.61572558652815601</v>
      </c>
      <c r="H273">
        <v>-0.24060085318289492</v>
      </c>
      <c r="I273" t="s">
        <v>513</v>
      </c>
      <c r="J273" t="s">
        <v>32</v>
      </c>
      <c r="K273" t="s">
        <v>111</v>
      </c>
      <c r="L273" t="s">
        <v>274</v>
      </c>
      <c r="M273" s="27">
        <v>23.8</v>
      </c>
      <c r="N273" s="28">
        <v>5</v>
      </c>
      <c r="O273">
        <v>13.173333333333336</v>
      </c>
      <c r="P273">
        <v>6.6</v>
      </c>
      <c r="Q273">
        <v>1.2</v>
      </c>
      <c r="R273">
        <v>1.6</v>
      </c>
      <c r="S273">
        <v>1.8</v>
      </c>
      <c r="T273">
        <v>0.2</v>
      </c>
      <c r="U273">
        <v>0.4</v>
      </c>
      <c r="V273">
        <v>0.5</v>
      </c>
      <c r="W273">
        <v>4</v>
      </c>
      <c r="X273">
        <v>0.875</v>
      </c>
      <c r="Y273">
        <v>1.6</v>
      </c>
      <c r="Z273">
        <v>1.6</v>
      </c>
      <c r="AA273">
        <v>-1.466903235562677</v>
      </c>
      <c r="AB273">
        <v>-0.32414703342030438</v>
      </c>
      <c r="AC273">
        <v>-1.5635630006290269</v>
      </c>
      <c r="AD273">
        <v>-0.64223259868979077</v>
      </c>
      <c r="AE273">
        <v>-1.7343655847595874</v>
      </c>
      <c r="AF273">
        <v>-0.50693582313443308</v>
      </c>
      <c r="AG273">
        <v>0.10796269570458877</v>
      </c>
      <c r="AH273">
        <v>0.24386219821846192</v>
      </c>
      <c r="AI273">
        <v>0.34479210351936379</v>
      </c>
    </row>
    <row r="274" spans="1:35" x14ac:dyDescent="0.3">
      <c r="A274">
        <v>23</v>
      </c>
      <c r="B274">
        <v>273</v>
      </c>
      <c r="C274" s="26">
        <v>0</v>
      </c>
      <c r="D274" s="26">
        <v>266</v>
      </c>
      <c r="E274" s="26">
        <v>0</v>
      </c>
      <c r="F274">
        <v>-0.8799174890138175</v>
      </c>
      <c r="G274">
        <v>-0.45779454015978771</v>
      </c>
      <c r="H274">
        <v>-0.42212294885402979</v>
      </c>
      <c r="I274" t="s">
        <v>492</v>
      </c>
      <c r="J274" t="s">
        <v>32</v>
      </c>
      <c r="K274" t="s">
        <v>52</v>
      </c>
      <c r="L274" t="s">
        <v>274</v>
      </c>
      <c r="M274" s="27">
        <v>27.6</v>
      </c>
      <c r="N274" s="28">
        <v>3</v>
      </c>
      <c r="O274">
        <v>15.033333333333333</v>
      </c>
      <c r="P274">
        <v>6</v>
      </c>
      <c r="Q274">
        <v>1</v>
      </c>
      <c r="R274">
        <v>2.3333333333333335</v>
      </c>
      <c r="S274">
        <v>0</v>
      </c>
      <c r="T274">
        <v>0.66666666666666663</v>
      </c>
      <c r="U274">
        <v>0.66666666666666663</v>
      </c>
      <c r="V274">
        <v>0.5</v>
      </c>
      <c r="W274">
        <v>4.666666666666667</v>
      </c>
      <c r="X274">
        <v>0.5</v>
      </c>
      <c r="Y274">
        <v>0.66666666666666663</v>
      </c>
      <c r="Z274">
        <v>0</v>
      </c>
      <c r="AA274">
        <v>-1.5638513184166005</v>
      </c>
      <c r="AB274">
        <v>-0.51591570809391052</v>
      </c>
      <c r="AC274">
        <v>-1.3012714288128633</v>
      </c>
      <c r="AD274">
        <v>-1.4508704652563991</v>
      </c>
      <c r="AE274">
        <v>-0.71736255953333261</v>
      </c>
      <c r="AF274">
        <v>-9.3087390799729816E-2</v>
      </c>
      <c r="AG274">
        <v>0.13048036584324113</v>
      </c>
      <c r="AH274">
        <v>-0.51706355218388633</v>
      </c>
      <c r="AI274">
        <v>1.9087911958153909</v>
      </c>
    </row>
    <row r="275" spans="1:35" x14ac:dyDescent="0.3">
      <c r="A275">
        <v>23</v>
      </c>
      <c r="B275">
        <v>274</v>
      </c>
      <c r="C275" s="26">
        <v>117.5</v>
      </c>
      <c r="D275" s="26">
        <v>116</v>
      </c>
      <c r="E275" s="26">
        <v>55</v>
      </c>
      <c r="F275">
        <v>-0.88381006362072456</v>
      </c>
      <c r="G275">
        <v>-0.40696905353900287</v>
      </c>
      <c r="H275">
        <v>-0.47684101008172169</v>
      </c>
      <c r="I275" t="s">
        <v>508</v>
      </c>
      <c r="J275" t="s">
        <v>32</v>
      </c>
      <c r="K275" t="s">
        <v>39</v>
      </c>
      <c r="L275" t="s">
        <v>275</v>
      </c>
      <c r="M275" s="27">
        <v>28.3</v>
      </c>
      <c r="N275" s="28">
        <v>5</v>
      </c>
      <c r="O275">
        <v>25.963333333333331</v>
      </c>
      <c r="P275">
        <v>8</v>
      </c>
      <c r="Q275">
        <v>0.2</v>
      </c>
      <c r="R275">
        <v>4.5999999999999996</v>
      </c>
      <c r="S275">
        <v>1.8</v>
      </c>
      <c r="T275">
        <v>0.6</v>
      </c>
      <c r="U275">
        <v>0.6</v>
      </c>
      <c r="V275">
        <v>0.65384615384615385</v>
      </c>
      <c r="W275">
        <v>5.2</v>
      </c>
      <c r="X275">
        <v>0.5</v>
      </c>
      <c r="Y275">
        <v>2</v>
      </c>
      <c r="Z275">
        <v>0.6</v>
      </c>
      <c r="AA275">
        <v>-1.2406910422368553</v>
      </c>
      <c r="AB275">
        <v>-1.2829904067883351</v>
      </c>
      <c r="AC275">
        <v>-0.49055202501744921</v>
      </c>
      <c r="AD275">
        <v>-0.64223259868979077</v>
      </c>
      <c r="AE275">
        <v>-0.86264870599422616</v>
      </c>
      <c r="AF275">
        <v>-0.19654949888340564</v>
      </c>
      <c r="AG275">
        <v>1.2016574272896658</v>
      </c>
      <c r="AH275">
        <v>-1.4710061677350108</v>
      </c>
      <c r="AI275">
        <v>1.3222915362043808</v>
      </c>
    </row>
    <row r="276" spans="1:35" x14ac:dyDescent="0.3">
      <c r="A276">
        <v>23</v>
      </c>
      <c r="B276">
        <v>275</v>
      </c>
      <c r="C276" s="26">
        <v>0</v>
      </c>
      <c r="D276" s="26">
        <v>301</v>
      </c>
      <c r="E276" s="26">
        <v>0</v>
      </c>
      <c r="F276">
        <v>-0.89015048129564678</v>
      </c>
      <c r="G276">
        <v>-0.49666171060119169</v>
      </c>
      <c r="H276">
        <v>-0.39348877069445509</v>
      </c>
      <c r="I276" t="s">
        <v>529</v>
      </c>
      <c r="J276" t="s">
        <v>32</v>
      </c>
      <c r="K276" t="s">
        <v>58</v>
      </c>
      <c r="L276" t="s">
        <v>275</v>
      </c>
      <c r="M276" s="27">
        <v>29.4</v>
      </c>
      <c r="N276" s="28">
        <v>5</v>
      </c>
      <c r="O276">
        <v>16.99666666666667</v>
      </c>
      <c r="P276">
        <v>8.4</v>
      </c>
      <c r="Q276">
        <v>1</v>
      </c>
      <c r="R276">
        <v>2.6</v>
      </c>
      <c r="S276">
        <v>0.4</v>
      </c>
      <c r="T276">
        <v>0.4</v>
      </c>
      <c r="U276">
        <v>0.2</v>
      </c>
      <c r="V276">
        <v>0.53333333333333333</v>
      </c>
      <c r="W276">
        <v>6</v>
      </c>
      <c r="X276">
        <v>0.83333333333333337</v>
      </c>
      <c r="Y276">
        <v>1.2</v>
      </c>
      <c r="Z276">
        <v>0.6</v>
      </c>
      <c r="AA276">
        <v>-1.1760589870009064</v>
      </c>
      <c r="AB276">
        <v>-0.51591570809391052</v>
      </c>
      <c r="AC276">
        <v>-1.2058926754251675</v>
      </c>
      <c r="AD276">
        <v>-1.2711731615749304</v>
      </c>
      <c r="AE276">
        <v>-1.2985071453769068</v>
      </c>
      <c r="AF276">
        <v>-0.81732214738546061</v>
      </c>
      <c r="AG276">
        <v>0.43880643745442144</v>
      </c>
      <c r="AH276">
        <v>5.38164557877545E-2</v>
      </c>
      <c r="AI276">
        <v>1.3222915362043808</v>
      </c>
    </row>
    <row r="277" spans="1:35" x14ac:dyDescent="0.3">
      <c r="A277">
        <v>23</v>
      </c>
      <c r="B277">
        <v>276</v>
      </c>
      <c r="C277" s="26">
        <v>0</v>
      </c>
      <c r="D277" s="26">
        <v>288</v>
      </c>
      <c r="E277" s="26">
        <v>2</v>
      </c>
      <c r="F277">
        <v>-0.89191696713442403</v>
      </c>
      <c r="G277">
        <v>-0.63108446410407737</v>
      </c>
      <c r="H277">
        <v>-0.26083250303034666</v>
      </c>
      <c r="I277" t="s">
        <v>460</v>
      </c>
      <c r="J277" t="s">
        <v>32</v>
      </c>
      <c r="K277" t="s">
        <v>39</v>
      </c>
      <c r="L277" t="s">
        <v>275</v>
      </c>
      <c r="M277" s="27">
        <v>26.5</v>
      </c>
      <c r="N277" s="28">
        <v>5</v>
      </c>
      <c r="O277">
        <v>25.406666666666666</v>
      </c>
      <c r="P277">
        <v>8</v>
      </c>
      <c r="Q277">
        <v>1</v>
      </c>
      <c r="R277">
        <v>3.2</v>
      </c>
      <c r="S277">
        <v>1.2</v>
      </c>
      <c r="T277">
        <v>0.4</v>
      </c>
      <c r="U277">
        <v>0.6</v>
      </c>
      <c r="V277">
        <v>0.45945945945945948</v>
      </c>
      <c r="W277">
        <v>7.4</v>
      </c>
      <c r="X277">
        <v>0.25</v>
      </c>
      <c r="Y277">
        <v>0.8</v>
      </c>
      <c r="Z277">
        <v>1.2</v>
      </c>
      <c r="AA277">
        <v>-1.2406910422368553</v>
      </c>
      <c r="AB277">
        <v>-0.51591570809391052</v>
      </c>
      <c r="AC277">
        <v>-0.99129048030285194</v>
      </c>
      <c r="AD277">
        <v>-0.9117785542119935</v>
      </c>
      <c r="AE277">
        <v>-1.2985071453769068</v>
      </c>
      <c r="AF277">
        <v>-0.19654949888340564</v>
      </c>
      <c r="AG277">
        <v>-0.17213328358909818</v>
      </c>
      <c r="AH277">
        <v>-1.0886863408350442</v>
      </c>
      <c r="AI277">
        <v>0.73579187659337064</v>
      </c>
    </row>
    <row r="278" spans="1:35" x14ac:dyDescent="0.3">
      <c r="A278">
        <v>24</v>
      </c>
      <c r="B278">
        <v>277</v>
      </c>
      <c r="C278" s="26">
        <v>0</v>
      </c>
      <c r="D278" s="26">
        <v>452</v>
      </c>
      <c r="E278" s="26">
        <v>0</v>
      </c>
      <c r="F278">
        <v>-0.89780305932746562</v>
      </c>
      <c r="G278">
        <v>-0.80515855195306218</v>
      </c>
      <c r="H278">
        <v>-9.264450737440344E-2</v>
      </c>
      <c r="I278" t="s">
        <v>497</v>
      </c>
      <c r="J278" t="s">
        <v>498</v>
      </c>
      <c r="K278" t="s">
        <v>160</v>
      </c>
      <c r="L278" t="s">
        <v>274</v>
      </c>
      <c r="M278" s="27">
        <v>24.1</v>
      </c>
      <c r="N278" s="28">
        <v>5</v>
      </c>
      <c r="O278">
        <v>16.866666666666667</v>
      </c>
      <c r="P278">
        <v>7.4</v>
      </c>
      <c r="Q278">
        <v>1</v>
      </c>
      <c r="R278">
        <v>2</v>
      </c>
      <c r="S278">
        <v>1.6</v>
      </c>
      <c r="T278">
        <v>0.4</v>
      </c>
      <c r="U278">
        <v>0</v>
      </c>
      <c r="V278">
        <v>0.31428571428571428</v>
      </c>
      <c r="W278">
        <v>7</v>
      </c>
      <c r="X278">
        <v>0.83333333333333337</v>
      </c>
      <c r="Y278">
        <v>2.4</v>
      </c>
      <c r="Z278">
        <v>1.4</v>
      </c>
      <c r="AA278">
        <v>-1.3376391250907789</v>
      </c>
      <c r="AB278">
        <v>-0.51591570809391052</v>
      </c>
      <c r="AC278">
        <v>-1.4204948705474831</v>
      </c>
      <c r="AD278">
        <v>-0.73208125053052497</v>
      </c>
      <c r="AE278">
        <v>-1.2985071453769068</v>
      </c>
      <c r="AF278">
        <v>-1.1277084716364882</v>
      </c>
      <c r="AG278">
        <v>-1.5020975423416676</v>
      </c>
      <c r="AH278">
        <v>0.14772515598383318</v>
      </c>
      <c r="AI278">
        <v>0.5402919900563673</v>
      </c>
    </row>
    <row r="279" spans="1:35" x14ac:dyDescent="0.3">
      <c r="A279">
        <v>24</v>
      </c>
      <c r="B279">
        <v>278</v>
      </c>
      <c r="C279" s="26">
        <v>0</v>
      </c>
      <c r="D279" s="26">
        <v>284</v>
      </c>
      <c r="E279" s="26">
        <v>0</v>
      </c>
      <c r="F279">
        <v>-0.90363114522716648</v>
      </c>
      <c r="G279">
        <v>-0.65339287391331402</v>
      </c>
      <c r="H279">
        <v>-0.25023827131385246</v>
      </c>
      <c r="I279" t="s">
        <v>526</v>
      </c>
      <c r="J279" t="s">
        <v>32</v>
      </c>
      <c r="K279" t="s">
        <v>92</v>
      </c>
      <c r="L279" t="s">
        <v>274</v>
      </c>
      <c r="M279" s="27">
        <v>25.6</v>
      </c>
      <c r="N279" s="28">
        <v>5</v>
      </c>
      <c r="O279">
        <v>19.45</v>
      </c>
      <c r="P279">
        <v>4.8</v>
      </c>
      <c r="Q279">
        <v>0.6</v>
      </c>
      <c r="R279">
        <v>1.8</v>
      </c>
      <c r="S279">
        <v>3</v>
      </c>
      <c r="T279">
        <v>0.8</v>
      </c>
      <c r="U279">
        <v>0</v>
      </c>
      <c r="V279">
        <v>0.35</v>
      </c>
      <c r="W279">
        <v>4</v>
      </c>
      <c r="X279">
        <v>0.7</v>
      </c>
      <c r="Y279">
        <v>2</v>
      </c>
      <c r="Z279">
        <v>0.8</v>
      </c>
      <c r="AA279">
        <v>-1.7577474841244476</v>
      </c>
      <c r="AB279">
        <v>-0.89945305744112281</v>
      </c>
      <c r="AC279">
        <v>-1.492028935588255</v>
      </c>
      <c r="AD279">
        <v>-0.10314068764538535</v>
      </c>
      <c r="AE279">
        <v>-0.42679026661154529</v>
      </c>
      <c r="AF279">
        <v>-1.1277084716364882</v>
      </c>
      <c r="AG279">
        <v>-0.68190949829703851</v>
      </c>
      <c r="AH279">
        <v>-0.51854911354292044</v>
      </c>
      <c r="AI279">
        <v>1.1267916496673773</v>
      </c>
    </row>
    <row r="280" spans="1:35" x14ac:dyDescent="0.3">
      <c r="A280">
        <v>24</v>
      </c>
      <c r="B280">
        <v>279</v>
      </c>
      <c r="C280" s="26">
        <v>137.30000000000001</v>
      </c>
      <c r="D280" s="26">
        <v>203</v>
      </c>
      <c r="E280" s="26">
        <v>6</v>
      </c>
      <c r="F280">
        <v>-0.90651634207710718</v>
      </c>
      <c r="G280">
        <v>-0.75759038654568556</v>
      </c>
      <c r="H280">
        <v>-0.14892595553142163</v>
      </c>
      <c r="I280" t="s">
        <v>521</v>
      </c>
      <c r="J280" t="s">
        <v>32</v>
      </c>
      <c r="K280" t="s">
        <v>81</v>
      </c>
      <c r="L280" t="s">
        <v>45</v>
      </c>
      <c r="M280" s="27">
        <v>21.5</v>
      </c>
      <c r="N280" s="28">
        <v>5</v>
      </c>
      <c r="O280">
        <v>13.346666666666668</v>
      </c>
      <c r="P280">
        <v>2.2000000000000002</v>
      </c>
      <c r="Q280">
        <v>0.2</v>
      </c>
      <c r="R280">
        <v>3.4</v>
      </c>
      <c r="S280">
        <v>0.2</v>
      </c>
      <c r="T280">
        <v>0.4</v>
      </c>
      <c r="U280">
        <v>1.2</v>
      </c>
      <c r="V280">
        <v>0.25</v>
      </c>
      <c r="W280">
        <v>4</v>
      </c>
      <c r="X280">
        <v>0</v>
      </c>
      <c r="Y280">
        <v>0</v>
      </c>
      <c r="Z280">
        <v>1.2</v>
      </c>
      <c r="AA280">
        <v>-2.1778558431581163</v>
      </c>
      <c r="AB280">
        <v>-1.2829904067883351</v>
      </c>
      <c r="AC280">
        <v>-0.91975641526208018</v>
      </c>
      <c r="AD280">
        <v>-1.3610218134156646</v>
      </c>
      <c r="AE280">
        <v>-1.2985071453769068</v>
      </c>
      <c r="AF280">
        <v>0.7346094738696769</v>
      </c>
      <c r="AG280">
        <v>-1.2084909609647898</v>
      </c>
      <c r="AH280">
        <v>-4.0092244408324193E-2</v>
      </c>
      <c r="AI280">
        <v>0.73579187659337064</v>
      </c>
    </row>
    <row r="281" spans="1:35" x14ac:dyDescent="0.3">
      <c r="A281">
        <v>24</v>
      </c>
      <c r="B281">
        <v>280</v>
      </c>
      <c r="C281" s="26">
        <v>142.9</v>
      </c>
      <c r="D281" s="26">
        <v>166</v>
      </c>
      <c r="E281" s="26">
        <v>7</v>
      </c>
      <c r="F281">
        <v>-0.90874602937313043</v>
      </c>
      <c r="G281">
        <v>-0.52378720413657065</v>
      </c>
      <c r="H281">
        <v>-0.38495882523655978</v>
      </c>
      <c r="I281" t="s">
        <v>507</v>
      </c>
      <c r="J281" t="s">
        <v>32</v>
      </c>
      <c r="K281" t="s">
        <v>118</v>
      </c>
      <c r="L281" t="s">
        <v>45</v>
      </c>
      <c r="M281" s="27">
        <v>24.1</v>
      </c>
      <c r="N281" s="28">
        <v>5</v>
      </c>
      <c r="O281">
        <v>14.929999999999998</v>
      </c>
      <c r="P281">
        <v>6.4</v>
      </c>
      <c r="Q281">
        <v>0</v>
      </c>
      <c r="R281">
        <v>5.4</v>
      </c>
      <c r="S281">
        <v>2.4</v>
      </c>
      <c r="T281">
        <v>0.8</v>
      </c>
      <c r="U281">
        <v>0.2</v>
      </c>
      <c r="V281">
        <v>0.63636363636363635</v>
      </c>
      <c r="W281">
        <v>4.4000000000000004</v>
      </c>
      <c r="X281">
        <v>0.44444444444444442</v>
      </c>
      <c r="Y281">
        <v>1.8</v>
      </c>
      <c r="Z281">
        <v>1.2</v>
      </c>
      <c r="AA281">
        <v>-1.4992192631806516</v>
      </c>
      <c r="AB281">
        <v>-1.4747590814619411</v>
      </c>
      <c r="AC281">
        <v>-0.20441576485436161</v>
      </c>
      <c r="AD281">
        <v>-0.37268664316758809</v>
      </c>
      <c r="AE281">
        <v>-0.42679026661154529</v>
      </c>
      <c r="AF281">
        <v>-0.81732214738546061</v>
      </c>
      <c r="AG281">
        <v>0.91134549178940671</v>
      </c>
      <c r="AH281">
        <v>-1.5660290389503648</v>
      </c>
      <c r="AI281">
        <v>0.73579187659337064</v>
      </c>
    </row>
    <row r="282" spans="1:35" x14ac:dyDescent="0.3">
      <c r="A282">
        <v>24</v>
      </c>
      <c r="B282">
        <v>281</v>
      </c>
      <c r="C282" s="26">
        <v>0</v>
      </c>
      <c r="D282" s="26">
        <v>351</v>
      </c>
      <c r="E282" s="26">
        <v>1</v>
      </c>
      <c r="F282">
        <v>-0.90924988089961256</v>
      </c>
      <c r="G282">
        <v>-0.77543396987477164</v>
      </c>
      <c r="H282">
        <v>-0.13381591102484092</v>
      </c>
      <c r="I282" t="s">
        <v>436</v>
      </c>
      <c r="J282" t="s">
        <v>32</v>
      </c>
      <c r="K282" t="s">
        <v>60</v>
      </c>
      <c r="L282" t="s">
        <v>275</v>
      </c>
      <c r="M282" s="27">
        <v>22.3</v>
      </c>
      <c r="N282" s="28">
        <v>5</v>
      </c>
      <c r="O282">
        <v>13.66</v>
      </c>
      <c r="P282">
        <v>5.2</v>
      </c>
      <c r="Q282">
        <v>0</v>
      </c>
      <c r="R282">
        <v>5</v>
      </c>
      <c r="S282">
        <v>1</v>
      </c>
      <c r="T282">
        <v>0.4</v>
      </c>
      <c r="U282">
        <v>0.4</v>
      </c>
      <c r="V282">
        <v>0.32142857142857145</v>
      </c>
      <c r="W282">
        <v>5.6</v>
      </c>
      <c r="X282">
        <v>0.8</v>
      </c>
      <c r="Y282">
        <v>2</v>
      </c>
      <c r="Z282">
        <v>1.4</v>
      </c>
      <c r="AA282">
        <v>-1.6931154288884986</v>
      </c>
      <c r="AB282">
        <v>-1.4747590814619411</v>
      </c>
      <c r="AC282">
        <v>-0.34748389493590542</v>
      </c>
      <c r="AD282">
        <v>-1.0016272060527278</v>
      </c>
      <c r="AE282">
        <v>-1.2985071453769068</v>
      </c>
      <c r="AF282">
        <v>-0.50693582313443308</v>
      </c>
      <c r="AG282">
        <v>-1.1544485526320241</v>
      </c>
      <c r="AH282">
        <v>-4.2320586446874767E-2</v>
      </c>
      <c r="AI282">
        <v>0.5402919900563673</v>
      </c>
    </row>
    <row r="283" spans="1:35" x14ac:dyDescent="0.3">
      <c r="A283">
        <v>24</v>
      </c>
      <c r="B283">
        <v>282</v>
      </c>
      <c r="C283" s="26">
        <v>0</v>
      </c>
      <c r="D283" s="26">
        <v>404</v>
      </c>
      <c r="E283" s="26">
        <v>0</v>
      </c>
      <c r="F283">
        <v>-0.91375033704476594</v>
      </c>
      <c r="G283">
        <v>-0.58686698459146458</v>
      </c>
      <c r="H283">
        <v>-0.32688335245330136</v>
      </c>
      <c r="I283" t="s">
        <v>502</v>
      </c>
      <c r="J283" t="s">
        <v>32</v>
      </c>
      <c r="K283" t="s">
        <v>44</v>
      </c>
      <c r="L283" t="s">
        <v>275</v>
      </c>
      <c r="M283" s="27">
        <v>23.8</v>
      </c>
      <c r="N283" s="28">
        <v>2</v>
      </c>
      <c r="O283">
        <v>10.516666666666667</v>
      </c>
      <c r="P283">
        <v>2.5</v>
      </c>
      <c r="Q283">
        <v>0.5</v>
      </c>
      <c r="R283">
        <v>1.5</v>
      </c>
      <c r="S283">
        <v>0</v>
      </c>
      <c r="T283">
        <v>0.5</v>
      </c>
      <c r="U283">
        <v>1</v>
      </c>
      <c r="V283">
        <v>0.33333333333333331</v>
      </c>
      <c r="W283">
        <v>1.5</v>
      </c>
      <c r="X283">
        <v>1</v>
      </c>
      <c r="Y283">
        <v>1</v>
      </c>
      <c r="Z283">
        <v>0.5</v>
      </c>
      <c r="AA283">
        <v>-2.1293818017311543</v>
      </c>
      <c r="AB283">
        <v>-0.99533739477792582</v>
      </c>
      <c r="AC283">
        <v>-1.5993300331494127</v>
      </c>
      <c r="AD283">
        <v>-1.4508704652563991</v>
      </c>
      <c r="AE283">
        <v>-1.0805779256855663</v>
      </c>
      <c r="AF283">
        <v>0.42422314961864949</v>
      </c>
      <c r="AG283">
        <v>-0.30559198148270222</v>
      </c>
      <c r="AH283">
        <v>0.43502211166844573</v>
      </c>
      <c r="AI283">
        <v>1.4200414794728824</v>
      </c>
    </row>
    <row r="284" spans="1:35" x14ac:dyDescent="0.3">
      <c r="A284">
        <v>24</v>
      </c>
      <c r="B284">
        <v>283</v>
      </c>
      <c r="C284" s="26">
        <v>0</v>
      </c>
      <c r="D284" s="26">
        <v>457</v>
      </c>
      <c r="E284" s="26">
        <v>0</v>
      </c>
      <c r="F284">
        <v>-0.93054159750672127</v>
      </c>
      <c r="G284">
        <v>-0.71637087346730977</v>
      </c>
      <c r="H284">
        <v>-0.21417072403941151</v>
      </c>
      <c r="I284" t="s">
        <v>509</v>
      </c>
      <c r="J284" t="s">
        <v>32</v>
      </c>
      <c r="K284" t="s">
        <v>48</v>
      </c>
      <c r="L284" t="s">
        <v>274</v>
      </c>
      <c r="M284" s="27">
        <v>24</v>
      </c>
      <c r="N284" s="28">
        <v>3</v>
      </c>
      <c r="O284">
        <v>9.3166666666666682</v>
      </c>
      <c r="P284">
        <v>4.666666666666667</v>
      </c>
      <c r="Q284">
        <v>0.66666666666666663</v>
      </c>
      <c r="R284">
        <v>1</v>
      </c>
      <c r="S284">
        <v>2</v>
      </c>
      <c r="T284">
        <v>0.66666666666666663</v>
      </c>
      <c r="U284">
        <v>0</v>
      </c>
      <c r="V284">
        <v>0.38461538461538464</v>
      </c>
      <c r="W284">
        <v>4.333333333333333</v>
      </c>
      <c r="X284">
        <v>1</v>
      </c>
      <c r="Y284">
        <v>0.66666666666666663</v>
      </c>
      <c r="Z284">
        <v>1.3333333333333333</v>
      </c>
      <c r="AA284">
        <v>-1.7792915025364304</v>
      </c>
      <c r="AB284">
        <v>-0.83553016588325402</v>
      </c>
      <c r="AC284">
        <v>-1.7781651957513422</v>
      </c>
      <c r="AD284">
        <v>-0.55238394684905656</v>
      </c>
      <c r="AE284">
        <v>-0.71736255953333261</v>
      </c>
      <c r="AF284">
        <v>-1.1277084716364882</v>
      </c>
      <c r="AG284">
        <v>-0.5390052975607742</v>
      </c>
      <c r="AH284">
        <v>0.27665065964285573</v>
      </c>
      <c r="AI284">
        <v>0.60545861890203512</v>
      </c>
    </row>
    <row r="285" spans="1:35" x14ac:dyDescent="0.3">
      <c r="A285">
        <v>24</v>
      </c>
      <c r="B285">
        <v>284</v>
      </c>
      <c r="C285" s="26">
        <v>0</v>
      </c>
      <c r="D285" s="26">
        <v>263</v>
      </c>
      <c r="E285" s="26">
        <v>0</v>
      </c>
      <c r="F285">
        <v>-0.93719333082472922</v>
      </c>
      <c r="G285">
        <v>-0.6502422703409878</v>
      </c>
      <c r="H285">
        <v>-0.28695106048374142</v>
      </c>
      <c r="I285" t="s">
        <v>511</v>
      </c>
      <c r="J285" t="s">
        <v>32</v>
      </c>
      <c r="K285" t="s">
        <v>160</v>
      </c>
      <c r="L285" t="s">
        <v>274</v>
      </c>
      <c r="M285" s="27">
        <v>21.5</v>
      </c>
      <c r="N285" s="28">
        <v>5</v>
      </c>
      <c r="O285">
        <v>9.0833333333333321</v>
      </c>
      <c r="P285">
        <v>4.2</v>
      </c>
      <c r="Q285">
        <v>0.6</v>
      </c>
      <c r="R285">
        <v>1.6</v>
      </c>
      <c r="S285">
        <v>1.4</v>
      </c>
      <c r="T285">
        <v>1</v>
      </c>
      <c r="U285">
        <v>0.2</v>
      </c>
      <c r="V285">
        <v>0.4</v>
      </c>
      <c r="W285">
        <v>4</v>
      </c>
      <c r="X285">
        <v>0.5</v>
      </c>
      <c r="Y285">
        <v>0.8</v>
      </c>
      <c r="Z285">
        <v>0.8</v>
      </c>
      <c r="AA285">
        <v>-1.8546955669783713</v>
      </c>
      <c r="AB285">
        <v>-0.89945305744112281</v>
      </c>
      <c r="AC285">
        <v>-1.5635630006290269</v>
      </c>
      <c r="AD285">
        <v>-0.82192990237125929</v>
      </c>
      <c r="AE285">
        <v>9.0681727711352921E-3</v>
      </c>
      <c r="AF285">
        <v>-0.81732214738546061</v>
      </c>
      <c r="AG285">
        <v>-0.41861876696316258</v>
      </c>
      <c r="AH285">
        <v>-0.61245781373899899</v>
      </c>
      <c r="AI285">
        <v>1.1267916496673773</v>
      </c>
    </row>
    <row r="286" spans="1:35" x14ac:dyDescent="0.3">
      <c r="A286">
        <v>24</v>
      </c>
      <c r="B286">
        <v>285</v>
      </c>
      <c r="C286" s="26">
        <v>0</v>
      </c>
      <c r="D286" s="26">
        <v>236</v>
      </c>
      <c r="E286" s="26">
        <v>1</v>
      </c>
      <c r="F286">
        <v>-0.9372145530742555</v>
      </c>
      <c r="G286">
        <v>-0.73196478952473376</v>
      </c>
      <c r="H286">
        <v>-0.20524976354952174</v>
      </c>
      <c r="I286" t="s">
        <v>520</v>
      </c>
      <c r="J286" t="s">
        <v>32</v>
      </c>
      <c r="K286" t="s">
        <v>50</v>
      </c>
      <c r="L286" t="s">
        <v>275</v>
      </c>
      <c r="M286" s="27">
        <v>21</v>
      </c>
      <c r="N286" s="28">
        <v>5</v>
      </c>
      <c r="O286">
        <v>13.456666666666667</v>
      </c>
      <c r="P286">
        <v>1.2</v>
      </c>
      <c r="Q286">
        <v>0</v>
      </c>
      <c r="R286">
        <v>2.8</v>
      </c>
      <c r="S286">
        <v>1.4</v>
      </c>
      <c r="T286">
        <v>0.6</v>
      </c>
      <c r="U286">
        <v>0.8</v>
      </c>
      <c r="V286">
        <v>0.125</v>
      </c>
      <c r="W286">
        <v>1.6</v>
      </c>
      <c r="X286">
        <v>0.8</v>
      </c>
      <c r="Y286">
        <v>1</v>
      </c>
      <c r="Z286">
        <v>1.2</v>
      </c>
      <c r="AA286">
        <v>-2.339435981247989</v>
      </c>
      <c r="AB286">
        <v>-1.4747590814619411</v>
      </c>
      <c r="AC286">
        <v>-1.1343586103843957</v>
      </c>
      <c r="AD286">
        <v>-0.82192990237125929</v>
      </c>
      <c r="AE286">
        <v>-0.86264870599422616</v>
      </c>
      <c r="AF286">
        <v>0.11383682536762199</v>
      </c>
      <c r="AG286">
        <v>-0.7629731107961869</v>
      </c>
      <c r="AH286">
        <v>-4.120641542759948E-2</v>
      </c>
      <c r="AI286">
        <v>0.73579187659337064</v>
      </c>
    </row>
    <row r="287" spans="1:35" x14ac:dyDescent="0.3">
      <c r="A287">
        <v>24</v>
      </c>
      <c r="B287">
        <v>286</v>
      </c>
      <c r="C287" s="26">
        <v>137.69999999999999</v>
      </c>
      <c r="D287" s="26">
        <v>181</v>
      </c>
      <c r="E287" s="26">
        <v>2</v>
      </c>
      <c r="F287">
        <v>-0.94387178697435459</v>
      </c>
      <c r="G287">
        <v>-0.60884286362177142</v>
      </c>
      <c r="H287">
        <v>-0.33502892335258316</v>
      </c>
      <c r="I287" t="s">
        <v>514</v>
      </c>
      <c r="J287" t="s">
        <v>32</v>
      </c>
      <c r="K287" t="s">
        <v>54</v>
      </c>
      <c r="L287" t="s">
        <v>275</v>
      </c>
      <c r="M287" s="27">
        <v>32.700000000000003</v>
      </c>
      <c r="N287" s="28">
        <v>4</v>
      </c>
      <c r="O287">
        <v>14.354166666666668</v>
      </c>
      <c r="P287">
        <v>5</v>
      </c>
      <c r="Q287">
        <v>0.5</v>
      </c>
      <c r="R287">
        <v>2.5</v>
      </c>
      <c r="S287">
        <v>1</v>
      </c>
      <c r="T287">
        <v>0.75</v>
      </c>
      <c r="U287">
        <v>0.5</v>
      </c>
      <c r="V287">
        <v>0.47058823529411764</v>
      </c>
      <c r="W287">
        <v>4.25</v>
      </c>
      <c r="X287">
        <v>0.5</v>
      </c>
      <c r="Y287">
        <v>1</v>
      </c>
      <c r="Z287">
        <v>0.75</v>
      </c>
      <c r="AA287">
        <v>-1.725431456506473</v>
      </c>
      <c r="AB287">
        <v>-0.99533739477792582</v>
      </c>
      <c r="AC287">
        <v>-1.2416597079455534</v>
      </c>
      <c r="AD287">
        <v>-1.0016272060527278</v>
      </c>
      <c r="AE287">
        <v>-0.53575487645721553</v>
      </c>
      <c r="AF287">
        <v>-0.35174266100891938</v>
      </c>
      <c r="AG287">
        <v>-4.8149885077088971E-2</v>
      </c>
      <c r="AH287">
        <v>-0.75554920607166753</v>
      </c>
      <c r="AI287">
        <v>1.1756666213016282</v>
      </c>
    </row>
    <row r="288" spans="1:35" x14ac:dyDescent="0.3">
      <c r="A288">
        <v>24</v>
      </c>
      <c r="B288">
        <v>287</v>
      </c>
      <c r="C288" s="26">
        <v>0</v>
      </c>
      <c r="D288" s="26">
        <v>246</v>
      </c>
      <c r="E288" s="26">
        <v>1</v>
      </c>
      <c r="F288">
        <v>-0.94732613572759405</v>
      </c>
      <c r="G288">
        <v>-0.49014171570811332</v>
      </c>
      <c r="H288">
        <v>-0.45718442001948073</v>
      </c>
      <c r="I288" t="s">
        <v>517</v>
      </c>
      <c r="J288" t="s">
        <v>518</v>
      </c>
      <c r="K288" t="s">
        <v>54</v>
      </c>
      <c r="L288" t="s">
        <v>275</v>
      </c>
      <c r="M288" s="27">
        <v>22.8</v>
      </c>
      <c r="N288" s="28">
        <v>4</v>
      </c>
      <c r="O288">
        <v>14.362499999999999</v>
      </c>
      <c r="P288">
        <v>7</v>
      </c>
      <c r="Q288">
        <v>0.25</v>
      </c>
      <c r="R288">
        <v>2</v>
      </c>
      <c r="S288">
        <v>0.5</v>
      </c>
      <c r="T288">
        <v>0.75</v>
      </c>
      <c r="U288">
        <v>0</v>
      </c>
      <c r="V288">
        <v>0.6</v>
      </c>
      <c r="W288">
        <v>5</v>
      </c>
      <c r="X288">
        <v>1</v>
      </c>
      <c r="Y288">
        <v>0.75</v>
      </c>
      <c r="Z288">
        <v>0.5</v>
      </c>
      <c r="AA288">
        <v>-1.402271180326728</v>
      </c>
      <c r="AB288">
        <v>-1.2350482381199335</v>
      </c>
      <c r="AC288">
        <v>-1.4204948705474831</v>
      </c>
      <c r="AD288">
        <v>-1.2262488356545633</v>
      </c>
      <c r="AE288">
        <v>-0.53575487645721553</v>
      </c>
      <c r="AF288">
        <v>-1.1277084716364882</v>
      </c>
      <c r="AG288">
        <v>0.79996602924725646</v>
      </c>
      <c r="AH288">
        <v>0.31624352264925326</v>
      </c>
      <c r="AI288">
        <v>1.4200414794728824</v>
      </c>
    </row>
    <row r="289" spans="1:35" x14ac:dyDescent="0.3">
      <c r="A289">
        <v>24</v>
      </c>
      <c r="B289">
        <v>288</v>
      </c>
      <c r="C289" s="26">
        <v>0</v>
      </c>
      <c r="D289" s="26">
        <v>197</v>
      </c>
      <c r="E289" s="26">
        <v>2</v>
      </c>
      <c r="F289">
        <v>-0.95343041976021536</v>
      </c>
      <c r="G289">
        <v>-0.6471536197125618</v>
      </c>
      <c r="H289">
        <v>-0.30627680004765356</v>
      </c>
      <c r="I289" t="s">
        <v>484</v>
      </c>
      <c r="J289" t="s">
        <v>32</v>
      </c>
      <c r="K289" t="s">
        <v>74</v>
      </c>
      <c r="L289" t="s">
        <v>274</v>
      </c>
      <c r="M289" s="27">
        <v>26.9</v>
      </c>
      <c r="N289" s="28">
        <v>5</v>
      </c>
      <c r="O289">
        <v>14.790000000000001</v>
      </c>
      <c r="P289">
        <v>2</v>
      </c>
      <c r="Q289">
        <v>0.4</v>
      </c>
      <c r="R289">
        <v>4</v>
      </c>
      <c r="S289">
        <v>1.4</v>
      </c>
      <c r="T289">
        <v>0.4</v>
      </c>
      <c r="U289">
        <v>0.4</v>
      </c>
      <c r="V289">
        <v>0.33333333333333331</v>
      </c>
      <c r="W289">
        <v>2.4</v>
      </c>
      <c r="X289">
        <v>0</v>
      </c>
      <c r="Y289">
        <v>0</v>
      </c>
      <c r="Z289">
        <v>0.6</v>
      </c>
      <c r="AA289">
        <v>-2.2101718707760907</v>
      </c>
      <c r="AB289">
        <v>-1.0912217321147288</v>
      </c>
      <c r="AC289">
        <v>-0.70515422013976459</v>
      </c>
      <c r="AD289">
        <v>-0.82192990237125929</v>
      </c>
      <c r="AE289">
        <v>-1.2985071453769068</v>
      </c>
      <c r="AF289">
        <v>-0.50693582313443308</v>
      </c>
      <c r="AG289">
        <v>-0.47266117529592816</v>
      </c>
      <c r="AH289">
        <v>-4.0092244408324193E-2</v>
      </c>
      <c r="AI289">
        <v>1.3222915362043808</v>
      </c>
    </row>
    <row r="290" spans="1:35" x14ac:dyDescent="0.3">
      <c r="A290">
        <v>25</v>
      </c>
      <c r="B290">
        <v>289</v>
      </c>
      <c r="C290" s="26">
        <v>101.5</v>
      </c>
      <c r="D290" s="26">
        <v>238</v>
      </c>
      <c r="E290" s="26">
        <v>0</v>
      </c>
      <c r="F290">
        <v>-0.95614264628798018</v>
      </c>
      <c r="G290">
        <v>-0.63451171673649476</v>
      </c>
      <c r="H290">
        <v>-0.32163092955148542</v>
      </c>
      <c r="I290" t="s">
        <v>550</v>
      </c>
      <c r="J290" t="s">
        <v>32</v>
      </c>
      <c r="K290" t="s">
        <v>58</v>
      </c>
      <c r="L290" t="s">
        <v>45</v>
      </c>
      <c r="M290" s="27">
        <v>29.6</v>
      </c>
      <c r="N290" s="28">
        <v>5</v>
      </c>
      <c r="O290">
        <v>9.3733333333333331</v>
      </c>
      <c r="P290">
        <v>3.2</v>
      </c>
      <c r="Q290">
        <v>0.4</v>
      </c>
      <c r="R290">
        <v>3.2</v>
      </c>
      <c r="S290">
        <v>2</v>
      </c>
      <c r="T290">
        <v>0.2</v>
      </c>
      <c r="U290">
        <v>0.8</v>
      </c>
      <c r="V290">
        <v>0.63636363636363635</v>
      </c>
      <c r="W290">
        <v>2.2000000000000002</v>
      </c>
      <c r="X290">
        <v>0</v>
      </c>
      <c r="Y290">
        <v>0.2</v>
      </c>
      <c r="Z290">
        <v>1.4</v>
      </c>
      <c r="AA290">
        <v>-2.0162757050682436</v>
      </c>
      <c r="AB290">
        <v>-1.0912217321147288</v>
      </c>
      <c r="AC290">
        <v>-0.99129048030285194</v>
      </c>
      <c r="AD290">
        <v>-0.55238394684905656</v>
      </c>
      <c r="AE290">
        <v>-1.7343655847595874</v>
      </c>
      <c r="AF290">
        <v>0.11383682536762199</v>
      </c>
      <c r="AG290">
        <v>0.4421010833310407</v>
      </c>
      <c r="AH290">
        <v>-0.42129790028901548</v>
      </c>
      <c r="AI290">
        <v>0.5402919900563673</v>
      </c>
    </row>
    <row r="291" spans="1:35" x14ac:dyDescent="0.3">
      <c r="A291">
        <v>25</v>
      </c>
      <c r="B291">
        <v>290</v>
      </c>
      <c r="C291" s="26">
        <v>142.9</v>
      </c>
      <c r="D291" s="26">
        <v>159</v>
      </c>
      <c r="E291" s="26">
        <v>8</v>
      </c>
      <c r="F291">
        <v>-0.95954193568862323</v>
      </c>
      <c r="G291">
        <v>-0.68060720659255081</v>
      </c>
      <c r="H291">
        <v>-0.27893472909607242</v>
      </c>
      <c r="I291" t="s">
        <v>522</v>
      </c>
      <c r="J291" t="s">
        <v>523</v>
      </c>
      <c r="K291" t="s">
        <v>56</v>
      </c>
      <c r="L291" t="s">
        <v>274</v>
      </c>
      <c r="M291" s="27">
        <v>29.6</v>
      </c>
      <c r="N291" s="28">
        <v>2</v>
      </c>
      <c r="O291">
        <v>17.883333333333333</v>
      </c>
      <c r="P291">
        <v>5</v>
      </c>
      <c r="Q291">
        <v>0.5</v>
      </c>
      <c r="R291">
        <v>2.5</v>
      </c>
      <c r="S291">
        <v>4</v>
      </c>
      <c r="T291">
        <v>0</v>
      </c>
      <c r="U291">
        <v>0</v>
      </c>
      <c r="V291">
        <v>0.36363636363636365</v>
      </c>
      <c r="W291">
        <v>5.5</v>
      </c>
      <c r="X291">
        <v>1</v>
      </c>
      <c r="Y291">
        <v>0.5</v>
      </c>
      <c r="Z291">
        <v>0.5</v>
      </c>
      <c r="AA291">
        <v>-1.725431456506473</v>
      </c>
      <c r="AB291">
        <v>-0.99533739477792582</v>
      </c>
      <c r="AC291">
        <v>-1.2416597079455534</v>
      </c>
      <c r="AD291">
        <v>0.34610257155828583</v>
      </c>
      <c r="AE291">
        <v>-2.1702240241422683</v>
      </c>
      <c r="AF291">
        <v>-1.1277084716364882</v>
      </c>
      <c r="AG291">
        <v>-0.8287127889854774</v>
      </c>
      <c r="AH291">
        <v>0.19746493363006073</v>
      </c>
      <c r="AI291">
        <v>1.4200414794728824</v>
      </c>
    </row>
    <row r="292" spans="1:35" x14ac:dyDescent="0.3">
      <c r="A292">
        <v>25</v>
      </c>
      <c r="B292">
        <v>291</v>
      </c>
      <c r="C292" s="26">
        <v>131.1</v>
      </c>
      <c r="D292" s="26">
        <v>307</v>
      </c>
      <c r="E292" s="26">
        <v>1</v>
      </c>
      <c r="F292">
        <v>-0.96673463741350962</v>
      </c>
      <c r="G292">
        <v>-0.59601636317032181</v>
      </c>
      <c r="H292">
        <v>-0.37071827424318782</v>
      </c>
      <c r="I292" t="s">
        <v>519</v>
      </c>
      <c r="J292" t="s">
        <v>32</v>
      </c>
      <c r="K292" t="s">
        <v>58</v>
      </c>
      <c r="L292" t="s">
        <v>275</v>
      </c>
      <c r="M292" s="27">
        <v>31.3</v>
      </c>
      <c r="N292" s="28">
        <v>5</v>
      </c>
      <c r="O292">
        <v>19.233333333333331</v>
      </c>
      <c r="P292">
        <v>5.6</v>
      </c>
      <c r="Q292">
        <v>0.8</v>
      </c>
      <c r="R292">
        <v>5</v>
      </c>
      <c r="S292">
        <v>0.6</v>
      </c>
      <c r="T292">
        <v>0.2</v>
      </c>
      <c r="U292">
        <v>0</v>
      </c>
      <c r="V292">
        <v>0.46153846153846156</v>
      </c>
      <c r="W292">
        <v>5.2</v>
      </c>
      <c r="X292">
        <v>0</v>
      </c>
      <c r="Y292">
        <v>0</v>
      </c>
      <c r="Z292">
        <v>0.4</v>
      </c>
      <c r="AA292">
        <v>-1.6284833736525497</v>
      </c>
      <c r="AB292">
        <v>-0.70768438276751655</v>
      </c>
      <c r="AC292">
        <v>-0.34748389493590542</v>
      </c>
      <c r="AD292">
        <v>-1.1813245097341962</v>
      </c>
      <c r="AE292">
        <v>-1.7343655847595874</v>
      </c>
      <c r="AF292">
        <v>-1.1277084716364882</v>
      </c>
      <c r="AG292">
        <v>-0.11479622937971296</v>
      </c>
      <c r="AH292">
        <v>-4.0092244408324193E-2</v>
      </c>
      <c r="AI292">
        <v>1.517791422741384</v>
      </c>
    </row>
    <row r="293" spans="1:35" x14ac:dyDescent="0.3">
      <c r="A293">
        <v>25</v>
      </c>
      <c r="B293">
        <v>292</v>
      </c>
      <c r="C293" s="26">
        <v>122.8</v>
      </c>
      <c r="D293" s="26">
        <v>290</v>
      </c>
      <c r="E293" s="26">
        <v>1</v>
      </c>
      <c r="F293">
        <v>-0.97291670770720873</v>
      </c>
      <c r="G293">
        <v>-0.62707680975069802</v>
      </c>
      <c r="H293">
        <v>-0.34583989795651071</v>
      </c>
      <c r="I293" t="s">
        <v>552</v>
      </c>
      <c r="J293" t="s">
        <v>553</v>
      </c>
      <c r="K293" t="s">
        <v>52</v>
      </c>
      <c r="L293" t="s">
        <v>274</v>
      </c>
      <c r="M293" s="27">
        <v>42.8</v>
      </c>
      <c r="N293" s="28">
        <v>5</v>
      </c>
      <c r="O293">
        <v>16.696666666666665</v>
      </c>
      <c r="P293">
        <v>7</v>
      </c>
      <c r="Q293">
        <v>0.8</v>
      </c>
      <c r="R293">
        <v>2.4</v>
      </c>
      <c r="S293">
        <v>0.2</v>
      </c>
      <c r="T293">
        <v>0.4</v>
      </c>
      <c r="U293">
        <v>0.2</v>
      </c>
      <c r="V293">
        <v>0.43333333333333335</v>
      </c>
      <c r="W293">
        <v>6</v>
      </c>
      <c r="X293">
        <v>0.83333333333333337</v>
      </c>
      <c r="Y293">
        <v>1.2</v>
      </c>
      <c r="Z293">
        <v>0.4</v>
      </c>
      <c r="AA293">
        <v>-1.402271180326728</v>
      </c>
      <c r="AB293">
        <v>-0.70768438276751655</v>
      </c>
      <c r="AC293">
        <v>-1.2774267404659394</v>
      </c>
      <c r="AD293">
        <v>-1.3610218134156646</v>
      </c>
      <c r="AE293">
        <v>-1.2985071453769068</v>
      </c>
      <c r="AF293">
        <v>-0.81732214738546061</v>
      </c>
      <c r="AG293">
        <v>-0.35106575654720557</v>
      </c>
      <c r="AH293">
        <v>5.38164557877545E-2</v>
      </c>
      <c r="AI293">
        <v>1.517791422741384</v>
      </c>
    </row>
    <row r="294" spans="1:35" x14ac:dyDescent="0.3">
      <c r="A294">
        <v>25</v>
      </c>
      <c r="B294">
        <v>293</v>
      </c>
      <c r="C294" s="26">
        <v>132.80000000000001</v>
      </c>
      <c r="D294" s="26">
        <v>228</v>
      </c>
      <c r="E294" s="26">
        <v>2</v>
      </c>
      <c r="F294">
        <v>-0.97340875585361875</v>
      </c>
      <c r="G294">
        <v>-0.64196262707067475</v>
      </c>
      <c r="H294">
        <v>-0.33144612878294399</v>
      </c>
      <c r="I294" t="s">
        <v>528</v>
      </c>
      <c r="J294" t="s">
        <v>32</v>
      </c>
      <c r="K294" t="s">
        <v>39</v>
      </c>
      <c r="L294" t="s">
        <v>45</v>
      </c>
      <c r="M294" s="27">
        <v>31.3</v>
      </c>
      <c r="N294" s="28">
        <v>5</v>
      </c>
      <c r="O294">
        <v>11.790000000000001</v>
      </c>
      <c r="P294">
        <v>7</v>
      </c>
      <c r="Q294">
        <v>0</v>
      </c>
      <c r="R294">
        <v>5</v>
      </c>
      <c r="S294">
        <v>0.8</v>
      </c>
      <c r="T294">
        <v>0.2</v>
      </c>
      <c r="U294">
        <v>0.2</v>
      </c>
      <c r="V294">
        <v>0.51724137931034486</v>
      </c>
      <c r="W294">
        <v>5.8</v>
      </c>
      <c r="X294">
        <v>0.83333333333333337</v>
      </c>
      <c r="Y294">
        <v>1.2</v>
      </c>
      <c r="Z294">
        <v>1.2</v>
      </c>
      <c r="AA294">
        <v>-1.402271180326728</v>
      </c>
      <c r="AB294">
        <v>-1.4747590814619411</v>
      </c>
      <c r="AC294">
        <v>-0.34748389493590542</v>
      </c>
      <c r="AD294">
        <v>-1.091475857893462</v>
      </c>
      <c r="AE294">
        <v>-1.7343655847595874</v>
      </c>
      <c r="AF294">
        <v>-0.81732214738546061</v>
      </c>
      <c r="AG294">
        <v>0.3004057707458882</v>
      </c>
      <c r="AH294">
        <v>5.38164557877545E-2</v>
      </c>
      <c r="AI294">
        <v>0.73579187659337064</v>
      </c>
    </row>
    <row r="295" spans="1:35" x14ac:dyDescent="0.3">
      <c r="A295">
        <v>25</v>
      </c>
      <c r="B295">
        <v>294</v>
      </c>
      <c r="C295" s="26">
        <v>0</v>
      </c>
      <c r="D295" s="26">
        <v>348</v>
      </c>
      <c r="E295" s="26">
        <v>2</v>
      </c>
      <c r="F295">
        <v>-0.97388294994165459</v>
      </c>
      <c r="G295">
        <v>-0.56561120657677177</v>
      </c>
      <c r="H295">
        <v>-0.40827174336488281</v>
      </c>
      <c r="I295" t="s">
        <v>573</v>
      </c>
      <c r="J295" t="s">
        <v>32</v>
      </c>
      <c r="K295" t="s">
        <v>33</v>
      </c>
      <c r="L295" t="s">
        <v>45</v>
      </c>
      <c r="M295" s="27">
        <v>37.1</v>
      </c>
      <c r="N295" s="28">
        <v>5</v>
      </c>
      <c r="O295">
        <v>14.186666666666667</v>
      </c>
      <c r="P295">
        <v>1.8</v>
      </c>
      <c r="Q295">
        <v>0</v>
      </c>
      <c r="R295">
        <v>4.4000000000000004</v>
      </c>
      <c r="S295">
        <v>0.8</v>
      </c>
      <c r="T295">
        <v>0.2</v>
      </c>
      <c r="U295">
        <v>1</v>
      </c>
      <c r="V295">
        <v>0.5</v>
      </c>
      <c r="W295">
        <v>1.2</v>
      </c>
      <c r="X295">
        <v>0.75</v>
      </c>
      <c r="Y295">
        <v>0.8</v>
      </c>
      <c r="Z295">
        <v>0.2</v>
      </c>
      <c r="AA295">
        <v>-2.242487898394065</v>
      </c>
      <c r="AB295">
        <v>-1.4747590814619411</v>
      </c>
      <c r="AC295">
        <v>-0.56208609005822086</v>
      </c>
      <c r="AD295">
        <v>-1.091475857893462</v>
      </c>
      <c r="AE295">
        <v>-1.7343655847595874</v>
      </c>
      <c r="AF295">
        <v>0.42422314961864949</v>
      </c>
      <c r="AG295">
        <v>1.338848112224893E-2</v>
      </c>
      <c r="AH295">
        <v>-0.13622928664295381</v>
      </c>
      <c r="AI295">
        <v>1.7132913092783875</v>
      </c>
    </row>
    <row r="296" spans="1:35" x14ac:dyDescent="0.3">
      <c r="A296">
        <v>25</v>
      </c>
      <c r="B296">
        <v>295</v>
      </c>
      <c r="C296" s="26">
        <v>0</v>
      </c>
      <c r="D296" s="26">
        <v>395</v>
      </c>
      <c r="E296" s="26">
        <v>0</v>
      </c>
      <c r="F296">
        <v>-0.97514025308855812</v>
      </c>
      <c r="G296">
        <v>-0.81076567442373426</v>
      </c>
      <c r="H296">
        <v>-0.16437457866482386</v>
      </c>
      <c r="I296" t="s">
        <v>530</v>
      </c>
      <c r="J296" t="s">
        <v>32</v>
      </c>
      <c r="K296" t="s">
        <v>68</v>
      </c>
      <c r="L296" t="s">
        <v>274</v>
      </c>
      <c r="M296" s="27">
        <v>28</v>
      </c>
      <c r="N296" s="28">
        <v>4</v>
      </c>
      <c r="O296">
        <v>14.5375</v>
      </c>
      <c r="P296">
        <v>5</v>
      </c>
      <c r="Q296">
        <v>1.25</v>
      </c>
      <c r="R296">
        <v>1</v>
      </c>
      <c r="S296">
        <v>2.25</v>
      </c>
      <c r="T296">
        <v>0.5</v>
      </c>
      <c r="U296">
        <v>0</v>
      </c>
      <c r="V296">
        <v>0.31818181818181818</v>
      </c>
      <c r="W296">
        <v>5.5</v>
      </c>
      <c r="X296">
        <v>0.5</v>
      </c>
      <c r="Y296">
        <v>0.5</v>
      </c>
      <c r="Z296">
        <v>1.25</v>
      </c>
      <c r="AA296">
        <v>-1.725431456506473</v>
      </c>
      <c r="AB296">
        <v>-0.27620486475190281</v>
      </c>
      <c r="AC296">
        <v>-1.7781651957513422</v>
      </c>
      <c r="AD296">
        <v>-0.44007313204813875</v>
      </c>
      <c r="AE296">
        <v>-1.0805779256855663</v>
      </c>
      <c r="AF296">
        <v>-1.1277084716364882</v>
      </c>
      <c r="AG296">
        <v>-1.1578262031528221</v>
      </c>
      <c r="AH296">
        <v>-0.39782072523999584</v>
      </c>
      <c r="AI296">
        <v>0.68691690495911983</v>
      </c>
    </row>
    <row r="297" spans="1:35" x14ac:dyDescent="0.3">
      <c r="A297">
        <v>25</v>
      </c>
      <c r="B297">
        <v>296</v>
      </c>
      <c r="C297" s="26">
        <v>0</v>
      </c>
      <c r="D297" s="26">
        <v>533</v>
      </c>
      <c r="E297" s="26">
        <v>1</v>
      </c>
      <c r="F297">
        <v>-0.9775667086910006</v>
      </c>
      <c r="G297">
        <v>-0.72145941031231509</v>
      </c>
      <c r="H297">
        <v>-0.25610729837868551</v>
      </c>
      <c r="I297" t="s">
        <v>561</v>
      </c>
      <c r="J297" t="s">
        <v>32</v>
      </c>
      <c r="K297" t="s">
        <v>37</v>
      </c>
      <c r="L297" t="s">
        <v>275</v>
      </c>
      <c r="M297" s="27">
        <v>19.8</v>
      </c>
      <c r="N297" s="28">
        <v>5</v>
      </c>
      <c r="O297">
        <v>17.146666666666668</v>
      </c>
      <c r="P297">
        <v>4</v>
      </c>
      <c r="Q297">
        <v>0.4</v>
      </c>
      <c r="R297">
        <v>3.6</v>
      </c>
      <c r="S297">
        <v>0.2</v>
      </c>
      <c r="T297">
        <v>0.4</v>
      </c>
      <c r="U297">
        <v>0.4</v>
      </c>
      <c r="V297">
        <v>0.30769230769230771</v>
      </c>
      <c r="W297">
        <v>5.2</v>
      </c>
      <c r="X297">
        <v>1</v>
      </c>
      <c r="Y297">
        <v>0.4</v>
      </c>
      <c r="Z297">
        <v>0.4</v>
      </c>
      <c r="AA297">
        <v>-1.8870115945963457</v>
      </c>
      <c r="AB297">
        <v>-1.0912217321147288</v>
      </c>
      <c r="AC297">
        <v>-0.84822235022130832</v>
      </c>
      <c r="AD297">
        <v>-1.3610218134156646</v>
      </c>
      <c r="AE297">
        <v>-1.2985071453769068</v>
      </c>
      <c r="AF297">
        <v>-0.50693582313443308</v>
      </c>
      <c r="AG297">
        <v>-1.1679591547152155</v>
      </c>
      <c r="AH297">
        <v>0.14995349802238375</v>
      </c>
      <c r="AI297">
        <v>1.517791422741384</v>
      </c>
    </row>
    <row r="298" spans="1:35" x14ac:dyDescent="0.3">
      <c r="A298">
        <v>25</v>
      </c>
      <c r="B298">
        <v>297</v>
      </c>
      <c r="C298" s="26">
        <v>0</v>
      </c>
      <c r="D298" s="26">
        <v>692</v>
      </c>
      <c r="E298" s="26">
        <v>0</v>
      </c>
      <c r="F298">
        <v>-0.98238142801841921</v>
      </c>
      <c r="G298">
        <v>-0.64044297091861357</v>
      </c>
      <c r="H298">
        <v>-0.34193845709980564</v>
      </c>
      <c r="I298" t="s">
        <v>533</v>
      </c>
      <c r="J298" t="s">
        <v>32</v>
      </c>
      <c r="K298" t="s">
        <v>100</v>
      </c>
      <c r="L298" t="s">
        <v>274</v>
      </c>
      <c r="M298" s="27">
        <v>24.1</v>
      </c>
      <c r="N298" s="28">
        <v>5</v>
      </c>
      <c r="O298">
        <v>16.203333333333337</v>
      </c>
      <c r="P298">
        <v>5.4</v>
      </c>
      <c r="Q298">
        <v>0.2</v>
      </c>
      <c r="R298">
        <v>2.4</v>
      </c>
      <c r="S298">
        <v>1.6</v>
      </c>
      <c r="T298">
        <v>1</v>
      </c>
      <c r="U298">
        <v>0</v>
      </c>
      <c r="V298">
        <v>0.40909090909090912</v>
      </c>
      <c r="W298">
        <v>4.4000000000000004</v>
      </c>
      <c r="X298">
        <v>0.66666666666666663</v>
      </c>
      <c r="Y298">
        <v>2.4</v>
      </c>
      <c r="Z298">
        <v>0.4</v>
      </c>
      <c r="AA298">
        <v>-1.6607994012705241</v>
      </c>
      <c r="AB298">
        <v>-1.2829904067883351</v>
      </c>
      <c r="AC298">
        <v>-1.2774267404659394</v>
      </c>
      <c r="AD298">
        <v>-0.73208125053052497</v>
      </c>
      <c r="AE298">
        <v>9.0681727711352921E-3</v>
      </c>
      <c r="AF298">
        <v>-1.1277084716364882</v>
      </c>
      <c r="AG298">
        <v>-0.40510816487997153</v>
      </c>
      <c r="AH298">
        <v>-0.80473189820825719</v>
      </c>
      <c r="AI298">
        <v>1.517791422741384</v>
      </c>
    </row>
    <row r="299" spans="1:35" x14ac:dyDescent="0.3">
      <c r="A299">
        <v>25</v>
      </c>
      <c r="B299">
        <v>298</v>
      </c>
      <c r="C299" s="26">
        <v>139.30000000000001</v>
      </c>
      <c r="D299" s="26">
        <v>226</v>
      </c>
      <c r="E299" s="26">
        <v>9</v>
      </c>
      <c r="F299">
        <v>-0.9864680343707215</v>
      </c>
      <c r="G299">
        <v>-0.73322584336823993</v>
      </c>
      <c r="H299">
        <v>-0.25324219100248158</v>
      </c>
      <c r="I299" t="s">
        <v>456</v>
      </c>
      <c r="J299" t="s">
        <v>32</v>
      </c>
      <c r="K299" t="s">
        <v>111</v>
      </c>
      <c r="L299" t="s">
        <v>275</v>
      </c>
      <c r="M299" s="27">
        <v>20.3</v>
      </c>
      <c r="N299" s="28">
        <v>5</v>
      </c>
      <c r="O299">
        <v>19.573333333333331</v>
      </c>
      <c r="P299">
        <v>6.6</v>
      </c>
      <c r="Q299">
        <v>1.2</v>
      </c>
      <c r="R299">
        <v>2.6</v>
      </c>
      <c r="S299">
        <v>1.4</v>
      </c>
      <c r="T299">
        <v>0.4</v>
      </c>
      <c r="U299">
        <v>0.4</v>
      </c>
      <c r="V299">
        <v>0.34482758620689657</v>
      </c>
      <c r="W299">
        <v>5.8</v>
      </c>
      <c r="X299">
        <v>0.58333333333333337</v>
      </c>
      <c r="Y299">
        <v>2.4</v>
      </c>
      <c r="Z299">
        <v>0.6</v>
      </c>
      <c r="AA299">
        <v>-1.466903235562677</v>
      </c>
      <c r="AB299">
        <v>-0.32414703342030438</v>
      </c>
      <c r="AC299">
        <v>-1.2058926754251675</v>
      </c>
      <c r="AD299">
        <v>-0.82192990237125929</v>
      </c>
      <c r="AE299">
        <v>-1.2985071453769068</v>
      </c>
      <c r="AF299">
        <v>-0.50693582313443308</v>
      </c>
      <c r="AG299">
        <v>-1.0160478859234905</v>
      </c>
      <c r="AH299">
        <v>-1.2809604253043025</v>
      </c>
      <c r="AI299">
        <v>1.3222915362043808</v>
      </c>
    </row>
    <row r="300" spans="1:35" x14ac:dyDescent="0.3">
      <c r="A300">
        <v>25</v>
      </c>
      <c r="B300">
        <v>299</v>
      </c>
      <c r="C300" s="26">
        <v>0</v>
      </c>
      <c r="D300" s="26">
        <v>362</v>
      </c>
      <c r="E300" s="26">
        <v>2</v>
      </c>
      <c r="F300">
        <v>-0.98710818484927887</v>
      </c>
      <c r="G300">
        <v>-0.72621784813867818</v>
      </c>
      <c r="H300">
        <v>-0.26089033671060069</v>
      </c>
      <c r="I300" t="s">
        <v>454</v>
      </c>
      <c r="J300" t="s">
        <v>455</v>
      </c>
      <c r="K300" t="s">
        <v>76</v>
      </c>
      <c r="L300" t="s">
        <v>274</v>
      </c>
      <c r="M300" s="27">
        <v>21.5</v>
      </c>
      <c r="N300" s="28">
        <v>5</v>
      </c>
      <c r="O300">
        <v>14.623333333333335</v>
      </c>
      <c r="P300">
        <v>8.1999999999999993</v>
      </c>
      <c r="Q300">
        <v>1.2</v>
      </c>
      <c r="R300">
        <v>2</v>
      </c>
      <c r="S300">
        <v>1.4</v>
      </c>
      <c r="T300">
        <v>0.4</v>
      </c>
      <c r="U300">
        <v>0</v>
      </c>
      <c r="V300">
        <v>0.38461538461538464</v>
      </c>
      <c r="W300">
        <v>7.8</v>
      </c>
      <c r="X300">
        <v>0.625</v>
      </c>
      <c r="Y300">
        <v>1.6</v>
      </c>
      <c r="Z300">
        <v>0.6</v>
      </c>
      <c r="AA300">
        <v>-1.208375014618881</v>
      </c>
      <c r="AB300">
        <v>-0.32414703342030438</v>
      </c>
      <c r="AC300">
        <v>-1.4204948705474831</v>
      </c>
      <c r="AD300">
        <v>-0.82192990237125929</v>
      </c>
      <c r="AE300">
        <v>-1.2985071453769068</v>
      </c>
      <c r="AF300">
        <v>-1.1277084716364882</v>
      </c>
      <c r="AG300">
        <v>-0.94849487550753331</v>
      </c>
      <c r="AH300">
        <v>-0.70859485597362837</v>
      </c>
      <c r="AI300">
        <v>1.3222915362043808</v>
      </c>
    </row>
    <row r="301" spans="1:35" x14ac:dyDescent="0.3">
      <c r="A301">
        <v>25</v>
      </c>
      <c r="B301">
        <v>300</v>
      </c>
      <c r="C301" s="26">
        <v>137.9</v>
      </c>
      <c r="D301" s="26">
        <v>216</v>
      </c>
      <c r="E301" s="26">
        <v>3</v>
      </c>
      <c r="F301">
        <v>-0.9874617177634557</v>
      </c>
      <c r="G301">
        <v>-0.59407043746915456</v>
      </c>
      <c r="H301">
        <v>-0.39339128029430115</v>
      </c>
      <c r="I301" t="s">
        <v>503</v>
      </c>
      <c r="J301" t="s">
        <v>32</v>
      </c>
      <c r="K301" t="s">
        <v>42</v>
      </c>
      <c r="L301" t="s">
        <v>274</v>
      </c>
      <c r="M301" s="27">
        <v>26.7</v>
      </c>
      <c r="N301" s="28">
        <v>5</v>
      </c>
      <c r="O301">
        <v>15.356666666666666</v>
      </c>
      <c r="P301">
        <v>7.4</v>
      </c>
      <c r="Q301">
        <v>0.6</v>
      </c>
      <c r="R301">
        <v>1.6</v>
      </c>
      <c r="S301">
        <v>0.4</v>
      </c>
      <c r="T301">
        <v>0.6</v>
      </c>
      <c r="U301">
        <v>0</v>
      </c>
      <c r="V301">
        <v>0.53333333333333333</v>
      </c>
      <c r="W301">
        <v>6</v>
      </c>
      <c r="X301">
        <v>1</v>
      </c>
      <c r="Y301">
        <v>0.4</v>
      </c>
      <c r="Z301">
        <v>0.8</v>
      </c>
      <c r="AA301">
        <v>-1.3376391250907789</v>
      </c>
      <c r="AB301">
        <v>-0.89945305744112281</v>
      </c>
      <c r="AC301">
        <v>-1.5635630006290269</v>
      </c>
      <c r="AD301">
        <v>-1.2711731615749304</v>
      </c>
      <c r="AE301">
        <v>-0.86264870599422616</v>
      </c>
      <c r="AF301">
        <v>-1.1277084716364882</v>
      </c>
      <c r="AG301">
        <v>0.43880643745442144</v>
      </c>
      <c r="AH301">
        <v>0.14995349802238375</v>
      </c>
      <c r="AI301">
        <v>1.1267916496673773</v>
      </c>
    </row>
    <row r="302" spans="1:35" x14ac:dyDescent="0.3">
      <c r="A302">
        <v>26</v>
      </c>
      <c r="B302">
        <v>301</v>
      </c>
      <c r="C302" s="26">
        <v>0</v>
      </c>
      <c r="D302" s="26">
        <v>399</v>
      </c>
      <c r="E302" s="26">
        <v>1</v>
      </c>
      <c r="F302">
        <v>-0.99105159754139904</v>
      </c>
      <c r="G302">
        <v>-0.8281567833917306</v>
      </c>
      <c r="H302">
        <v>-0.16289481414966844</v>
      </c>
      <c r="I302" t="s">
        <v>532</v>
      </c>
      <c r="J302" t="s">
        <v>32</v>
      </c>
      <c r="K302" t="s">
        <v>37</v>
      </c>
      <c r="L302" t="s">
        <v>275</v>
      </c>
      <c r="M302" s="27">
        <v>23.7</v>
      </c>
      <c r="N302" s="28">
        <v>5</v>
      </c>
      <c r="O302">
        <v>15.186666666666667</v>
      </c>
      <c r="P302">
        <v>1.6</v>
      </c>
      <c r="Q302">
        <v>0</v>
      </c>
      <c r="R302">
        <v>5.6</v>
      </c>
      <c r="S302">
        <v>1.4</v>
      </c>
      <c r="T302">
        <v>0.2</v>
      </c>
      <c r="U302">
        <v>0.8</v>
      </c>
      <c r="V302">
        <v>0.23076923076923078</v>
      </c>
      <c r="W302">
        <v>2.6</v>
      </c>
      <c r="X302">
        <v>0.5</v>
      </c>
      <c r="Y302">
        <v>0.8</v>
      </c>
      <c r="Z302">
        <v>1.6</v>
      </c>
      <c r="AA302">
        <v>-2.2748039260120398</v>
      </c>
      <c r="AB302">
        <v>-1.4747590814619411</v>
      </c>
      <c r="AC302">
        <v>-0.13288169981359002</v>
      </c>
      <c r="AD302">
        <v>-0.82192990237125929</v>
      </c>
      <c r="AE302">
        <v>-1.7343655847595874</v>
      </c>
      <c r="AF302">
        <v>0.11383682536762199</v>
      </c>
      <c r="AG302">
        <v>-0.86084197125514628</v>
      </c>
      <c r="AH302">
        <v>-0.61245781373899899</v>
      </c>
      <c r="AI302">
        <v>0.34479210351936379</v>
      </c>
    </row>
    <row r="303" spans="1:35" x14ac:dyDescent="0.3">
      <c r="A303">
        <v>26</v>
      </c>
      <c r="B303">
        <v>302</v>
      </c>
      <c r="C303" s="26">
        <v>0</v>
      </c>
      <c r="D303" s="26">
        <v>327</v>
      </c>
      <c r="E303" s="26">
        <v>0</v>
      </c>
      <c r="F303">
        <v>-0.99942483766417911</v>
      </c>
      <c r="G303">
        <v>-0.6274203604710481</v>
      </c>
      <c r="H303">
        <v>-0.37200447719313101</v>
      </c>
      <c r="I303" t="s">
        <v>575</v>
      </c>
      <c r="J303" t="s">
        <v>32</v>
      </c>
      <c r="K303" t="s">
        <v>48</v>
      </c>
      <c r="L303" t="s">
        <v>274</v>
      </c>
      <c r="M303" s="27">
        <v>26.8</v>
      </c>
      <c r="N303" s="28">
        <v>5</v>
      </c>
      <c r="O303">
        <v>9.7133333333333329</v>
      </c>
      <c r="P303">
        <v>2.4</v>
      </c>
      <c r="Q303">
        <v>0</v>
      </c>
      <c r="R303">
        <v>2.8</v>
      </c>
      <c r="S303">
        <v>0.4</v>
      </c>
      <c r="T303">
        <v>0.2</v>
      </c>
      <c r="U303">
        <v>1</v>
      </c>
      <c r="V303">
        <v>0.5</v>
      </c>
      <c r="W303">
        <v>1.6</v>
      </c>
      <c r="X303">
        <v>1</v>
      </c>
      <c r="Y303">
        <v>0.8</v>
      </c>
      <c r="Z303">
        <v>0.6</v>
      </c>
      <c r="AA303">
        <v>-2.1455398155401415</v>
      </c>
      <c r="AB303">
        <v>-1.4747590814619411</v>
      </c>
      <c r="AC303">
        <v>-1.1343586103843957</v>
      </c>
      <c r="AD303">
        <v>-1.2711731615749304</v>
      </c>
      <c r="AE303">
        <v>-1.7343655847595874</v>
      </c>
      <c r="AF303">
        <v>0.42422314961864949</v>
      </c>
      <c r="AG303">
        <v>2.6899083205440343E-2</v>
      </c>
      <c r="AH303">
        <v>0.33999924045309177</v>
      </c>
      <c r="AI303">
        <v>1.3222915362043808</v>
      </c>
    </row>
    <row r="304" spans="1:35" x14ac:dyDescent="0.3">
      <c r="A304">
        <v>26</v>
      </c>
      <c r="B304">
        <v>303</v>
      </c>
      <c r="C304" s="26">
        <v>102.1</v>
      </c>
      <c r="D304" s="26">
        <v>98</v>
      </c>
      <c r="E304" s="26">
        <v>33</v>
      </c>
      <c r="F304">
        <v>-1.0145264698847545</v>
      </c>
      <c r="G304">
        <v>-0.7381436150821945</v>
      </c>
      <c r="H304">
        <v>-0.27638285480255997</v>
      </c>
      <c r="I304" t="s">
        <v>475</v>
      </c>
      <c r="J304" t="s">
        <v>32</v>
      </c>
      <c r="K304" t="s">
        <v>124</v>
      </c>
      <c r="L304" t="s">
        <v>45</v>
      </c>
      <c r="M304" s="27">
        <v>30.3</v>
      </c>
      <c r="N304" s="28">
        <v>5</v>
      </c>
      <c r="O304">
        <v>12.203333333333333</v>
      </c>
      <c r="P304">
        <v>4.8</v>
      </c>
      <c r="Q304">
        <v>0.8</v>
      </c>
      <c r="R304">
        <v>3.6</v>
      </c>
      <c r="S304">
        <v>0</v>
      </c>
      <c r="T304">
        <v>0</v>
      </c>
      <c r="U304">
        <v>0.4</v>
      </c>
      <c r="V304">
        <v>0.36363636363636365</v>
      </c>
      <c r="W304">
        <v>4.4000000000000004</v>
      </c>
      <c r="X304">
        <v>1</v>
      </c>
      <c r="Y304">
        <v>0.8</v>
      </c>
      <c r="Z304">
        <v>0.8</v>
      </c>
      <c r="AA304">
        <v>-1.7577474841244476</v>
      </c>
      <c r="AB304">
        <v>-0.70768438276751655</v>
      </c>
      <c r="AC304">
        <v>-0.84822235022130832</v>
      </c>
      <c r="AD304">
        <v>-1.4508704652563991</v>
      </c>
      <c r="AE304">
        <v>-2.1702240241422683</v>
      </c>
      <c r="AF304">
        <v>-0.50693582313443308</v>
      </c>
      <c r="AG304">
        <v>-0.66839889621384707</v>
      </c>
      <c r="AH304">
        <v>0.33999924045309177</v>
      </c>
      <c r="AI304">
        <v>1.1267916496673773</v>
      </c>
    </row>
    <row r="305" spans="1:35" x14ac:dyDescent="0.3">
      <c r="A305">
        <v>26</v>
      </c>
      <c r="B305">
        <v>304</v>
      </c>
      <c r="C305" s="26">
        <v>0</v>
      </c>
      <c r="D305" s="26">
        <v>316</v>
      </c>
      <c r="E305" s="26">
        <v>1</v>
      </c>
      <c r="F305">
        <v>-1.0164556231512727</v>
      </c>
      <c r="G305">
        <v>-0.66575716435878807</v>
      </c>
      <c r="H305">
        <v>-0.35069845879248462</v>
      </c>
      <c r="I305" t="s">
        <v>543</v>
      </c>
      <c r="J305" t="s">
        <v>32</v>
      </c>
      <c r="K305" t="s">
        <v>42</v>
      </c>
      <c r="L305" t="s">
        <v>274</v>
      </c>
      <c r="M305" s="27">
        <v>26.7</v>
      </c>
      <c r="N305" s="28">
        <v>5</v>
      </c>
      <c r="O305">
        <v>10.82</v>
      </c>
      <c r="P305">
        <v>4.8</v>
      </c>
      <c r="Q305">
        <v>0.4</v>
      </c>
      <c r="R305">
        <v>0.8</v>
      </c>
      <c r="S305">
        <v>1.4</v>
      </c>
      <c r="T305">
        <v>0.8</v>
      </c>
      <c r="U305">
        <v>0</v>
      </c>
      <c r="V305">
        <v>0.47826086956521741</v>
      </c>
      <c r="W305">
        <v>4.5999999999999996</v>
      </c>
      <c r="X305">
        <v>0</v>
      </c>
      <c r="Y305">
        <v>0</v>
      </c>
      <c r="Z305">
        <v>0.8</v>
      </c>
      <c r="AA305">
        <v>-1.7577474841244476</v>
      </c>
      <c r="AB305">
        <v>-1.0912217321147288</v>
      </c>
      <c r="AC305">
        <v>-1.8496992607921141</v>
      </c>
      <c r="AD305">
        <v>-0.82192990237125929</v>
      </c>
      <c r="AE305">
        <v>-0.42679026661154529</v>
      </c>
      <c r="AF305">
        <v>-1.1277084716364882</v>
      </c>
      <c r="AG305">
        <v>-3.4167668375615621E-3</v>
      </c>
      <c r="AH305">
        <v>-4.0092244408324193E-2</v>
      </c>
      <c r="AI305">
        <v>1.1267916496673773</v>
      </c>
    </row>
    <row r="306" spans="1:35" x14ac:dyDescent="0.3">
      <c r="A306">
        <v>26</v>
      </c>
      <c r="B306">
        <v>305</v>
      </c>
      <c r="C306" s="26">
        <v>137.9</v>
      </c>
      <c r="D306" s="26">
        <v>573</v>
      </c>
      <c r="E306" s="26">
        <v>4</v>
      </c>
      <c r="F306">
        <v>-1.0190265217564913</v>
      </c>
      <c r="G306">
        <v>-0.69216809811713575</v>
      </c>
      <c r="H306">
        <v>-0.32685842363935558</v>
      </c>
      <c r="I306" t="s">
        <v>551</v>
      </c>
      <c r="J306" t="s">
        <v>32</v>
      </c>
      <c r="K306" t="s">
        <v>50</v>
      </c>
      <c r="L306" t="s">
        <v>274</v>
      </c>
      <c r="M306" s="27">
        <v>21.7</v>
      </c>
      <c r="N306" s="28">
        <v>5</v>
      </c>
      <c r="O306">
        <v>11.253333333333334</v>
      </c>
      <c r="P306">
        <v>4.8</v>
      </c>
      <c r="Q306">
        <v>1</v>
      </c>
      <c r="R306">
        <v>2</v>
      </c>
      <c r="S306">
        <v>1.4</v>
      </c>
      <c r="T306">
        <v>0.2</v>
      </c>
      <c r="U306">
        <v>0</v>
      </c>
      <c r="V306">
        <v>0.4</v>
      </c>
      <c r="W306">
        <v>4</v>
      </c>
      <c r="X306">
        <v>1</v>
      </c>
      <c r="Y306">
        <v>0.6</v>
      </c>
      <c r="Z306">
        <v>0.6</v>
      </c>
      <c r="AA306">
        <v>-1.7577474841244476</v>
      </c>
      <c r="AB306">
        <v>-0.51591570809391052</v>
      </c>
      <c r="AC306">
        <v>-1.4204948705474831</v>
      </c>
      <c r="AD306">
        <v>-0.82192990237125929</v>
      </c>
      <c r="AE306">
        <v>-1.7343655847595874</v>
      </c>
      <c r="AF306">
        <v>-1.1277084716364882</v>
      </c>
      <c r="AG306">
        <v>-0.41861876696316258</v>
      </c>
      <c r="AH306">
        <v>0.24497636923773775</v>
      </c>
      <c r="AI306">
        <v>1.3222915362043808</v>
      </c>
    </row>
    <row r="307" spans="1:35" x14ac:dyDescent="0.3">
      <c r="A307">
        <v>26</v>
      </c>
      <c r="B307">
        <v>306</v>
      </c>
      <c r="C307" s="26">
        <v>0</v>
      </c>
      <c r="D307" s="26">
        <v>469</v>
      </c>
      <c r="E307" s="26">
        <v>0</v>
      </c>
      <c r="F307">
        <v>-1.0222549674583727</v>
      </c>
      <c r="G307">
        <v>-0.65596465671926962</v>
      </c>
      <c r="H307">
        <v>-0.36629031073910312</v>
      </c>
      <c r="I307" t="s">
        <v>545</v>
      </c>
      <c r="J307" t="s">
        <v>546</v>
      </c>
      <c r="K307" t="s">
        <v>60</v>
      </c>
      <c r="L307" t="s">
        <v>274</v>
      </c>
      <c r="M307" s="27">
        <v>22.4</v>
      </c>
      <c r="N307" s="28">
        <v>3</v>
      </c>
      <c r="O307">
        <v>14.4</v>
      </c>
      <c r="P307">
        <v>6</v>
      </c>
      <c r="Q307">
        <v>1.3333333333333333</v>
      </c>
      <c r="R307">
        <v>1.6666666666666667</v>
      </c>
      <c r="S307">
        <v>0.66666666666666663</v>
      </c>
      <c r="T307">
        <v>0</v>
      </c>
      <c r="U307">
        <v>0</v>
      </c>
      <c r="V307">
        <v>0.41666666666666669</v>
      </c>
      <c r="W307">
        <v>4</v>
      </c>
      <c r="X307">
        <v>1</v>
      </c>
      <c r="Y307">
        <v>1.3333333333333333</v>
      </c>
      <c r="Z307">
        <v>0.33333333333333331</v>
      </c>
      <c r="AA307">
        <v>-1.5638513184166005</v>
      </c>
      <c r="AB307">
        <v>-0.19630125030456699</v>
      </c>
      <c r="AC307">
        <v>-1.5397183122821028</v>
      </c>
      <c r="AD307">
        <v>-1.1513749591206182</v>
      </c>
      <c r="AE307">
        <v>-2.1702240241422683</v>
      </c>
      <c r="AF307">
        <v>-1.1277084716364882</v>
      </c>
      <c r="AG307">
        <v>-0.33085518985187068</v>
      </c>
      <c r="AH307">
        <v>0.59339356369403573</v>
      </c>
      <c r="AI307">
        <v>1.5829580515870521</v>
      </c>
    </row>
    <row r="308" spans="1:35" x14ac:dyDescent="0.3">
      <c r="A308">
        <v>26</v>
      </c>
      <c r="B308">
        <v>307</v>
      </c>
      <c r="C308" s="26">
        <v>0</v>
      </c>
      <c r="D308" s="26">
        <v>375</v>
      </c>
      <c r="E308" s="26">
        <v>1</v>
      </c>
      <c r="F308">
        <v>-1.0224516889817081</v>
      </c>
      <c r="G308">
        <v>-0.76123955633022022</v>
      </c>
      <c r="H308">
        <v>-0.2612121326514879</v>
      </c>
      <c r="I308" t="s">
        <v>443</v>
      </c>
      <c r="J308" t="s">
        <v>32</v>
      </c>
      <c r="K308" t="s">
        <v>44</v>
      </c>
      <c r="L308" t="s">
        <v>275</v>
      </c>
      <c r="M308" s="27">
        <v>26.1</v>
      </c>
      <c r="N308" s="28">
        <v>5</v>
      </c>
      <c r="O308">
        <v>27.286666666666669</v>
      </c>
      <c r="P308">
        <v>7.4</v>
      </c>
      <c r="Q308">
        <v>0.4</v>
      </c>
      <c r="R308">
        <v>4.5999999999999996</v>
      </c>
      <c r="S308">
        <v>1.2</v>
      </c>
      <c r="T308">
        <v>0.4</v>
      </c>
      <c r="U308">
        <v>0</v>
      </c>
      <c r="V308">
        <v>0.35897435897435898</v>
      </c>
      <c r="W308">
        <v>7.8</v>
      </c>
      <c r="X308">
        <v>0.63636363636363635</v>
      </c>
      <c r="Y308">
        <v>2.2000000000000002</v>
      </c>
      <c r="Z308">
        <v>0.4</v>
      </c>
      <c r="AA308">
        <v>-1.3376391250907789</v>
      </c>
      <c r="AB308">
        <v>-1.0912217321147288</v>
      </c>
      <c r="AC308">
        <v>-0.49055202501744921</v>
      </c>
      <c r="AD308">
        <v>-0.9117785542119935</v>
      </c>
      <c r="AE308">
        <v>-1.2985071453769068</v>
      </c>
      <c r="AF308">
        <v>-1.1277084716364882</v>
      </c>
      <c r="AG308">
        <v>-1.2117856068414092</v>
      </c>
      <c r="AH308">
        <v>-0.89975476942361232</v>
      </c>
      <c r="AI308">
        <v>1.517791422741384</v>
      </c>
    </row>
    <row r="309" spans="1:35" x14ac:dyDescent="0.3">
      <c r="A309">
        <v>26</v>
      </c>
      <c r="B309">
        <v>308</v>
      </c>
      <c r="C309" s="26">
        <v>0</v>
      </c>
      <c r="D309" s="26">
        <v>415</v>
      </c>
      <c r="E309" s="26">
        <v>0</v>
      </c>
      <c r="F309">
        <v>-1.0248382351998404</v>
      </c>
      <c r="G309">
        <v>-0.73228720314666773</v>
      </c>
      <c r="H309">
        <v>-0.29255103205317268</v>
      </c>
      <c r="I309" t="s">
        <v>548</v>
      </c>
      <c r="J309" t="s">
        <v>167</v>
      </c>
      <c r="K309" t="s">
        <v>66</v>
      </c>
      <c r="L309" t="s">
        <v>274</v>
      </c>
      <c r="M309" s="27">
        <v>28.6</v>
      </c>
      <c r="N309" s="28">
        <v>5</v>
      </c>
      <c r="O309">
        <v>12.819999999999999</v>
      </c>
      <c r="P309">
        <v>4</v>
      </c>
      <c r="Q309">
        <v>0.4</v>
      </c>
      <c r="R309">
        <v>2.6</v>
      </c>
      <c r="S309">
        <v>2.2000000000000002</v>
      </c>
      <c r="T309">
        <v>0</v>
      </c>
      <c r="U309">
        <v>0.4</v>
      </c>
      <c r="V309">
        <v>0.38095238095238093</v>
      </c>
      <c r="W309">
        <v>4.2</v>
      </c>
      <c r="X309">
        <v>1</v>
      </c>
      <c r="Y309">
        <v>0.4</v>
      </c>
      <c r="Z309">
        <v>0.8</v>
      </c>
      <c r="AA309">
        <v>-1.8870115945963457</v>
      </c>
      <c r="AB309">
        <v>-1.0912217321147288</v>
      </c>
      <c r="AC309">
        <v>-1.2058926754251675</v>
      </c>
      <c r="AD309">
        <v>-0.46253529500832224</v>
      </c>
      <c r="AE309">
        <v>-2.1702240241422683</v>
      </c>
      <c r="AF309">
        <v>-0.50693582313443308</v>
      </c>
      <c r="AG309">
        <v>-0.54350883158850494</v>
      </c>
      <c r="AH309">
        <v>0.14995349802238375</v>
      </c>
      <c r="AI309">
        <v>1.1267916496673773</v>
      </c>
    </row>
    <row r="310" spans="1:35" x14ac:dyDescent="0.3">
      <c r="A310">
        <v>26</v>
      </c>
      <c r="B310">
        <v>309</v>
      </c>
      <c r="C310" s="26">
        <v>0</v>
      </c>
      <c r="D310" s="26">
        <v>367</v>
      </c>
      <c r="E310" s="26">
        <v>0</v>
      </c>
      <c r="F310">
        <v>-1.0307994365806314</v>
      </c>
      <c r="G310">
        <v>-0.80024949822418456</v>
      </c>
      <c r="H310">
        <v>-0.23054993835644688</v>
      </c>
      <c r="I310" t="s">
        <v>560</v>
      </c>
      <c r="J310" t="s">
        <v>32</v>
      </c>
      <c r="K310" t="s">
        <v>68</v>
      </c>
      <c r="L310" t="s">
        <v>274</v>
      </c>
      <c r="M310" s="27">
        <v>29.2</v>
      </c>
      <c r="N310" s="28">
        <v>5</v>
      </c>
      <c r="O310">
        <v>12.02</v>
      </c>
      <c r="P310">
        <v>2.8</v>
      </c>
      <c r="Q310">
        <v>0.2</v>
      </c>
      <c r="R310">
        <v>2.2000000000000002</v>
      </c>
      <c r="S310">
        <v>1.4</v>
      </c>
      <c r="T310">
        <v>0.4</v>
      </c>
      <c r="U310">
        <v>0.2</v>
      </c>
      <c r="V310">
        <v>0.2857142857142857</v>
      </c>
      <c r="W310">
        <v>2.8</v>
      </c>
      <c r="X310">
        <v>1</v>
      </c>
      <c r="Y310">
        <v>1</v>
      </c>
      <c r="Z310">
        <v>1.2</v>
      </c>
      <c r="AA310">
        <v>-2.0809077603041928</v>
      </c>
      <c r="AB310">
        <v>-1.2829904067883351</v>
      </c>
      <c r="AC310">
        <v>-1.348960805506711</v>
      </c>
      <c r="AD310">
        <v>-0.82192990237125929</v>
      </c>
      <c r="AE310">
        <v>-1.2985071453769068</v>
      </c>
      <c r="AF310">
        <v>-0.81732214738546061</v>
      </c>
      <c r="AG310">
        <v>-0.72244130454661237</v>
      </c>
      <c r="AH310">
        <v>0.43502211166844573</v>
      </c>
      <c r="AI310">
        <v>0.73579187659337064</v>
      </c>
    </row>
    <row r="311" spans="1:35" x14ac:dyDescent="0.3">
      <c r="A311">
        <v>26</v>
      </c>
      <c r="B311">
        <v>310</v>
      </c>
      <c r="C311" s="26">
        <v>0</v>
      </c>
      <c r="D311" s="26">
        <v>312</v>
      </c>
      <c r="E311" s="26">
        <v>0</v>
      </c>
      <c r="F311">
        <v>-1.0349107286205077</v>
      </c>
      <c r="G311">
        <v>-0.86348382526985068</v>
      </c>
      <c r="H311">
        <v>-0.17142690335065702</v>
      </c>
      <c r="I311" t="s">
        <v>535</v>
      </c>
      <c r="J311" t="s">
        <v>32</v>
      </c>
      <c r="K311" t="s">
        <v>37</v>
      </c>
      <c r="L311" t="s">
        <v>275</v>
      </c>
      <c r="M311" s="27">
        <v>34.5</v>
      </c>
      <c r="N311" s="28">
        <v>5</v>
      </c>
      <c r="O311">
        <v>16.713333333333335</v>
      </c>
      <c r="P311">
        <v>3.2</v>
      </c>
      <c r="Q311">
        <v>0.8</v>
      </c>
      <c r="R311">
        <v>3.8</v>
      </c>
      <c r="S311">
        <v>0.4</v>
      </c>
      <c r="T311">
        <v>0.2</v>
      </c>
      <c r="U311">
        <v>0.4</v>
      </c>
      <c r="V311">
        <v>0.22727272727272727</v>
      </c>
      <c r="W311">
        <v>4.4000000000000004</v>
      </c>
      <c r="X311">
        <v>0.66666666666666663</v>
      </c>
      <c r="Y311">
        <v>0.6</v>
      </c>
      <c r="Z311">
        <v>1</v>
      </c>
      <c r="AA311">
        <v>-2.0162757050682436</v>
      </c>
      <c r="AB311">
        <v>-0.70768438276751655</v>
      </c>
      <c r="AC311">
        <v>-0.77668828518053656</v>
      </c>
      <c r="AD311">
        <v>-1.2711731615749304</v>
      </c>
      <c r="AE311">
        <v>-1.7343655847595874</v>
      </c>
      <c r="AF311">
        <v>-0.50693582313443308</v>
      </c>
      <c r="AG311">
        <v>-1.4582710902154745</v>
      </c>
      <c r="AH311">
        <v>-0.23125215785830744</v>
      </c>
      <c r="AI311">
        <v>0.93129176313037398</v>
      </c>
    </row>
    <row r="312" spans="1:35" x14ac:dyDescent="0.3">
      <c r="A312">
        <v>26</v>
      </c>
      <c r="B312">
        <v>311</v>
      </c>
      <c r="C312" s="26">
        <v>0</v>
      </c>
      <c r="D312" s="26">
        <v>393</v>
      </c>
      <c r="E312" s="26">
        <v>0</v>
      </c>
      <c r="F312">
        <v>-1.036959203861983</v>
      </c>
      <c r="G312">
        <v>-0.74832652744027028</v>
      </c>
      <c r="H312">
        <v>-0.28863267642171275</v>
      </c>
      <c r="I312" t="s">
        <v>549</v>
      </c>
      <c r="J312" t="s">
        <v>32</v>
      </c>
      <c r="K312" t="s">
        <v>33</v>
      </c>
      <c r="L312" t="s">
        <v>275</v>
      </c>
      <c r="M312" s="27">
        <v>31.5</v>
      </c>
      <c r="N312" s="28">
        <v>2</v>
      </c>
      <c r="O312">
        <v>6.9833333333333343</v>
      </c>
      <c r="P312">
        <v>2.5</v>
      </c>
      <c r="Q312">
        <v>0.5</v>
      </c>
      <c r="R312">
        <v>3.5</v>
      </c>
      <c r="S312">
        <v>1</v>
      </c>
      <c r="T312">
        <v>0.5</v>
      </c>
      <c r="U312">
        <v>0</v>
      </c>
      <c r="V312">
        <v>0.2857142857142857</v>
      </c>
      <c r="W312">
        <v>3.5</v>
      </c>
      <c r="X312">
        <v>0</v>
      </c>
      <c r="Y312">
        <v>0</v>
      </c>
      <c r="Z312">
        <v>0.5</v>
      </c>
      <c r="AA312">
        <v>-2.1293818017311543</v>
      </c>
      <c r="AB312">
        <v>-0.99533739477792582</v>
      </c>
      <c r="AC312">
        <v>-0.88398938274169425</v>
      </c>
      <c r="AD312">
        <v>-1.0016272060527278</v>
      </c>
      <c r="AE312">
        <v>-1.0805779256855663</v>
      </c>
      <c r="AF312">
        <v>-1.1277084716364882</v>
      </c>
      <c r="AG312">
        <v>-0.89626579940143458</v>
      </c>
      <c r="AH312">
        <v>-4.0092244408324193E-2</v>
      </c>
      <c r="AI312">
        <v>1.4200414794728824</v>
      </c>
    </row>
    <row r="313" spans="1:35" x14ac:dyDescent="0.3">
      <c r="A313">
        <v>26</v>
      </c>
      <c r="B313">
        <v>312</v>
      </c>
      <c r="C313" s="26">
        <v>0</v>
      </c>
      <c r="D313" s="26">
        <v>370</v>
      </c>
      <c r="E313" s="26">
        <v>0</v>
      </c>
      <c r="F313">
        <v>-1.042727774252874</v>
      </c>
      <c r="G313">
        <v>-0.54229434780085883</v>
      </c>
      <c r="H313">
        <v>-0.50043342645201516</v>
      </c>
      <c r="I313" t="s">
        <v>531</v>
      </c>
      <c r="J313" t="s">
        <v>32</v>
      </c>
      <c r="K313" t="s">
        <v>78</v>
      </c>
      <c r="L313" t="s">
        <v>275</v>
      </c>
      <c r="M313" s="27">
        <v>22.5</v>
      </c>
      <c r="N313" s="28">
        <v>5</v>
      </c>
      <c r="O313">
        <v>12.16</v>
      </c>
      <c r="P313">
        <v>5.6</v>
      </c>
      <c r="Q313">
        <v>0.2</v>
      </c>
      <c r="R313">
        <v>3.6</v>
      </c>
      <c r="S313">
        <v>0.4</v>
      </c>
      <c r="T313">
        <v>0.6</v>
      </c>
      <c r="U313">
        <v>0.4</v>
      </c>
      <c r="V313">
        <v>0.5714285714285714</v>
      </c>
      <c r="W313">
        <v>4.2</v>
      </c>
      <c r="X313">
        <v>0.5</v>
      </c>
      <c r="Y313">
        <v>1.2</v>
      </c>
      <c r="Z313">
        <v>0</v>
      </c>
      <c r="AA313">
        <v>-1.6284833736525497</v>
      </c>
      <c r="AB313">
        <v>-1.2829904067883351</v>
      </c>
      <c r="AC313">
        <v>-0.84822235022130832</v>
      </c>
      <c r="AD313">
        <v>-1.2711731615749304</v>
      </c>
      <c r="AE313">
        <v>-0.86264870599422616</v>
      </c>
      <c r="AF313">
        <v>-0.50693582313443308</v>
      </c>
      <c r="AG313">
        <v>0.50965409374699799</v>
      </c>
      <c r="AH313">
        <v>-0.89864059840433619</v>
      </c>
      <c r="AI313">
        <v>1.9087911958153909</v>
      </c>
    </row>
    <row r="314" spans="1:35" x14ac:dyDescent="0.3">
      <c r="A314">
        <v>27</v>
      </c>
      <c r="B314">
        <v>313</v>
      </c>
      <c r="C314" s="26">
        <v>0</v>
      </c>
      <c r="D314" s="26">
        <v>478</v>
      </c>
      <c r="E314" s="26">
        <v>0</v>
      </c>
      <c r="F314">
        <v>-1.0428993744480048</v>
      </c>
      <c r="G314">
        <v>-0.58706019217956162</v>
      </c>
      <c r="H314">
        <v>-0.45583918226844322</v>
      </c>
      <c r="I314" t="s">
        <v>554</v>
      </c>
      <c r="J314" t="s">
        <v>241</v>
      </c>
      <c r="K314" t="s">
        <v>81</v>
      </c>
      <c r="L314" t="s">
        <v>274</v>
      </c>
      <c r="M314" s="27">
        <v>30</v>
      </c>
      <c r="N314" s="28">
        <v>1</v>
      </c>
      <c r="O314">
        <v>5.6</v>
      </c>
      <c r="P314">
        <v>4</v>
      </c>
      <c r="Q314">
        <v>0</v>
      </c>
      <c r="R314">
        <v>1</v>
      </c>
      <c r="S314">
        <v>1</v>
      </c>
      <c r="T314">
        <v>1</v>
      </c>
      <c r="U314">
        <v>0</v>
      </c>
      <c r="V314">
        <v>0.5</v>
      </c>
      <c r="W314">
        <v>4</v>
      </c>
      <c r="X314">
        <v>0</v>
      </c>
      <c r="Y314">
        <v>0</v>
      </c>
      <c r="Z314">
        <v>0</v>
      </c>
      <c r="AA314">
        <v>-1.8870115945963457</v>
      </c>
      <c r="AB314">
        <v>-1.4747590814619411</v>
      </c>
      <c r="AC314">
        <v>-1.7781651957513422</v>
      </c>
      <c r="AD314">
        <v>-1.0016272060527278</v>
      </c>
      <c r="AE314">
        <v>9.0681727711352921E-3</v>
      </c>
      <c r="AF314">
        <v>-1.1277084716364882</v>
      </c>
      <c r="AG314">
        <v>0.10796269570458877</v>
      </c>
      <c r="AH314">
        <v>-4.0092244408324193E-2</v>
      </c>
      <c r="AI314">
        <v>1.9087911958153909</v>
      </c>
    </row>
    <row r="315" spans="1:35" x14ac:dyDescent="0.3">
      <c r="A315">
        <v>27</v>
      </c>
      <c r="B315">
        <v>314</v>
      </c>
      <c r="C315" s="26">
        <v>0</v>
      </c>
      <c r="D315" s="26">
        <v>343</v>
      </c>
      <c r="E315" s="26">
        <v>0</v>
      </c>
      <c r="F315">
        <v>-1.0563723962972495</v>
      </c>
      <c r="G315">
        <v>-0.67244853790623316</v>
      </c>
      <c r="H315">
        <v>-0.38392385839101639</v>
      </c>
      <c r="I315" t="s">
        <v>558</v>
      </c>
      <c r="J315" t="s">
        <v>32</v>
      </c>
      <c r="K315" t="s">
        <v>100</v>
      </c>
      <c r="L315" t="s">
        <v>45</v>
      </c>
      <c r="M315" s="27">
        <v>25.5</v>
      </c>
      <c r="N315" s="28">
        <v>3</v>
      </c>
      <c r="O315">
        <v>9.3944444444444439</v>
      </c>
      <c r="P315">
        <v>3.6666666666666665</v>
      </c>
      <c r="Q315">
        <v>0.33333333333333331</v>
      </c>
      <c r="R315">
        <v>2</v>
      </c>
      <c r="S315">
        <v>0.33333333333333331</v>
      </c>
      <c r="T315">
        <v>0.33333333333333331</v>
      </c>
      <c r="U315">
        <v>0.66666666666666663</v>
      </c>
      <c r="V315">
        <v>0.5</v>
      </c>
      <c r="W315">
        <v>3.3333333333333335</v>
      </c>
      <c r="X315">
        <v>0</v>
      </c>
      <c r="Y315">
        <v>0</v>
      </c>
      <c r="Z315">
        <v>0.66666666666666663</v>
      </c>
      <c r="AA315">
        <v>-1.9408716406263034</v>
      </c>
      <c r="AB315">
        <v>-1.1551446236725977</v>
      </c>
      <c r="AC315">
        <v>-1.4204948705474831</v>
      </c>
      <c r="AD315">
        <v>-1.3011227121885085</v>
      </c>
      <c r="AE315">
        <v>-1.4437932918378003</v>
      </c>
      <c r="AF315">
        <v>-9.3087390799729816E-2</v>
      </c>
      <c r="AG315">
        <v>8.5445025565936431E-2</v>
      </c>
      <c r="AH315">
        <v>-4.0092244408324193E-2</v>
      </c>
      <c r="AI315">
        <v>1.257124907358713</v>
      </c>
    </row>
    <row r="316" spans="1:35" x14ac:dyDescent="0.3">
      <c r="A316">
        <v>27</v>
      </c>
      <c r="B316">
        <v>315</v>
      </c>
      <c r="C316" s="26">
        <v>139.4</v>
      </c>
      <c r="D316" s="26">
        <v>205</v>
      </c>
      <c r="E316" s="26">
        <v>10</v>
      </c>
      <c r="F316">
        <v>-1.0582442590198635</v>
      </c>
      <c r="G316">
        <v>-0.95917425137525614</v>
      </c>
      <c r="H316">
        <v>-9.9070007644607383E-2</v>
      </c>
      <c r="I316" t="s">
        <v>568</v>
      </c>
      <c r="J316" t="s">
        <v>32</v>
      </c>
      <c r="K316" t="s">
        <v>111</v>
      </c>
      <c r="L316" t="s">
        <v>274</v>
      </c>
      <c r="M316" s="27">
        <v>22</v>
      </c>
      <c r="N316" s="28">
        <v>5</v>
      </c>
      <c r="O316">
        <v>14.12</v>
      </c>
      <c r="P316">
        <v>3.2</v>
      </c>
      <c r="Q316">
        <v>0.4</v>
      </c>
      <c r="R316">
        <v>1.4</v>
      </c>
      <c r="S316">
        <v>2.4</v>
      </c>
      <c r="T316">
        <v>0.6</v>
      </c>
      <c r="U316">
        <v>0.2</v>
      </c>
      <c r="V316">
        <v>0.24</v>
      </c>
      <c r="W316">
        <v>5</v>
      </c>
      <c r="X316">
        <v>0.5</v>
      </c>
      <c r="Y316">
        <v>0.8</v>
      </c>
      <c r="Z316">
        <v>1.6</v>
      </c>
      <c r="AA316">
        <v>-2.0162757050682436</v>
      </c>
      <c r="AB316">
        <v>-1.0912217321147288</v>
      </c>
      <c r="AC316">
        <v>-1.6350970656697985</v>
      </c>
      <c r="AD316">
        <v>-0.37268664316758809</v>
      </c>
      <c r="AE316">
        <v>-0.86264870599422616</v>
      </c>
      <c r="AF316">
        <v>-0.81732214738546061</v>
      </c>
      <c r="AG316">
        <v>-1.5696505527576248</v>
      </c>
      <c r="AH316">
        <v>-0.61245781373899899</v>
      </c>
      <c r="AI316">
        <v>0.34479210351936379</v>
      </c>
    </row>
    <row r="317" spans="1:35" x14ac:dyDescent="0.3">
      <c r="A317">
        <v>27</v>
      </c>
      <c r="B317">
        <v>316</v>
      </c>
      <c r="C317" s="26">
        <v>0</v>
      </c>
      <c r="D317" s="26">
        <v>295</v>
      </c>
      <c r="E317" s="26">
        <v>1</v>
      </c>
      <c r="F317">
        <v>-1.0649975272231595</v>
      </c>
      <c r="G317">
        <v>-0.67091545119292639</v>
      </c>
      <c r="H317">
        <v>-0.39408207603023315</v>
      </c>
      <c r="I317" t="s">
        <v>572</v>
      </c>
      <c r="J317" t="s">
        <v>32</v>
      </c>
      <c r="K317" t="s">
        <v>124</v>
      </c>
      <c r="L317" t="s">
        <v>274</v>
      </c>
      <c r="M317" s="27">
        <v>26.5</v>
      </c>
      <c r="N317" s="28">
        <v>5</v>
      </c>
      <c r="O317">
        <v>13.729999999999999</v>
      </c>
      <c r="P317">
        <v>5</v>
      </c>
      <c r="Q317">
        <v>0.6</v>
      </c>
      <c r="R317">
        <v>1.2</v>
      </c>
      <c r="S317">
        <v>1.2</v>
      </c>
      <c r="T317">
        <v>0.2</v>
      </c>
      <c r="U317">
        <v>0.2</v>
      </c>
      <c r="V317">
        <v>0.5</v>
      </c>
      <c r="W317">
        <v>3.6</v>
      </c>
      <c r="X317">
        <v>1</v>
      </c>
      <c r="Y317">
        <v>0.8</v>
      </c>
      <c r="Z317">
        <v>0.6</v>
      </c>
      <c r="AA317">
        <v>-1.725431456506473</v>
      </c>
      <c r="AB317">
        <v>-0.89945305744112281</v>
      </c>
      <c r="AC317">
        <v>-1.7066311307105704</v>
      </c>
      <c r="AD317">
        <v>-0.9117785542119935</v>
      </c>
      <c r="AE317">
        <v>-1.7343655847595874</v>
      </c>
      <c r="AF317">
        <v>-0.81732214738546061</v>
      </c>
      <c r="AG317">
        <v>9.4452093621397365E-2</v>
      </c>
      <c r="AH317">
        <v>0.33999924045309177</v>
      </c>
      <c r="AI317">
        <v>1.3222915362043808</v>
      </c>
    </row>
    <row r="318" spans="1:35" x14ac:dyDescent="0.3">
      <c r="A318">
        <v>27</v>
      </c>
      <c r="B318">
        <v>317</v>
      </c>
      <c r="C318" s="26">
        <v>101.1</v>
      </c>
      <c r="D318" s="26">
        <v>111</v>
      </c>
      <c r="E318" s="26">
        <v>60</v>
      </c>
      <c r="F318">
        <v>-1.0657043030232631</v>
      </c>
      <c r="G318">
        <v>-0.62414365180478459</v>
      </c>
      <c r="H318">
        <v>-0.44156065121847854</v>
      </c>
      <c r="I318" t="s">
        <v>559</v>
      </c>
      <c r="J318" t="s">
        <v>32</v>
      </c>
      <c r="K318" t="s">
        <v>50</v>
      </c>
      <c r="L318" t="s">
        <v>45</v>
      </c>
      <c r="M318" s="27">
        <v>27.5</v>
      </c>
      <c r="N318" s="28">
        <v>5</v>
      </c>
      <c r="O318">
        <v>17.96</v>
      </c>
      <c r="P318">
        <v>8.1999999999999993</v>
      </c>
      <c r="Q318">
        <v>0</v>
      </c>
      <c r="R318">
        <v>6</v>
      </c>
      <c r="S318">
        <v>1</v>
      </c>
      <c r="T318">
        <v>0.2</v>
      </c>
      <c r="U318">
        <v>0.6</v>
      </c>
      <c r="V318">
        <v>0.63636363636363635</v>
      </c>
      <c r="W318">
        <v>4.4000000000000004</v>
      </c>
      <c r="X318">
        <v>0.61904761904761907</v>
      </c>
      <c r="Y318">
        <v>4.2</v>
      </c>
      <c r="Z318">
        <v>1</v>
      </c>
      <c r="AA318">
        <v>-1.208375014618881</v>
      </c>
      <c r="AB318">
        <v>-1.4747590814619411</v>
      </c>
      <c r="AC318">
        <v>1.0186430267953798E-2</v>
      </c>
      <c r="AD318">
        <v>-1.0016272060527278</v>
      </c>
      <c r="AE318">
        <v>-1.7343655847595874</v>
      </c>
      <c r="AF318">
        <v>-0.19654949888340564</v>
      </c>
      <c r="AG318">
        <v>0.91134549178940671</v>
      </c>
      <c r="AH318">
        <v>-1.8544401656542528</v>
      </c>
      <c r="AI318">
        <v>0.93129176313037398</v>
      </c>
    </row>
    <row r="319" spans="1:35" x14ac:dyDescent="0.3">
      <c r="A319">
        <v>27</v>
      </c>
      <c r="B319">
        <v>318</v>
      </c>
      <c r="C319" s="26">
        <v>0</v>
      </c>
      <c r="D319" s="26">
        <v>335</v>
      </c>
      <c r="E319" s="26">
        <v>0</v>
      </c>
      <c r="F319">
        <v>-1.0716433983299933</v>
      </c>
      <c r="G319">
        <v>-0.72493358000469832</v>
      </c>
      <c r="H319">
        <v>-0.34670981832529502</v>
      </c>
      <c r="I319" t="s">
        <v>547</v>
      </c>
      <c r="J319" t="s">
        <v>32</v>
      </c>
      <c r="K319" t="s">
        <v>42</v>
      </c>
      <c r="L319" t="s">
        <v>274</v>
      </c>
      <c r="M319" s="27">
        <v>28.3</v>
      </c>
      <c r="N319" s="28">
        <v>5</v>
      </c>
      <c r="O319">
        <v>15.046666666666667</v>
      </c>
      <c r="P319">
        <v>4</v>
      </c>
      <c r="Q319">
        <v>1</v>
      </c>
      <c r="R319">
        <v>2</v>
      </c>
      <c r="S319">
        <v>0.6</v>
      </c>
      <c r="T319">
        <v>0.2</v>
      </c>
      <c r="U319">
        <v>0.2</v>
      </c>
      <c r="V319">
        <v>0.31818181818181818</v>
      </c>
      <c r="W319">
        <v>4.4000000000000004</v>
      </c>
      <c r="X319">
        <v>1</v>
      </c>
      <c r="Y319">
        <v>0.2</v>
      </c>
      <c r="Z319">
        <v>0</v>
      </c>
      <c r="AA319">
        <v>-1.8870115945963457</v>
      </c>
      <c r="AB319">
        <v>-0.51591570809391052</v>
      </c>
      <c r="AC319">
        <v>-1.4204948705474831</v>
      </c>
      <c r="AD319">
        <v>-1.1813245097341962</v>
      </c>
      <c r="AE319">
        <v>-1.7343655847595874</v>
      </c>
      <c r="AF319">
        <v>-0.81732214738546061</v>
      </c>
      <c r="AG319">
        <v>-0.93168962754772311</v>
      </c>
      <c r="AH319">
        <v>5.4930626807029787E-2</v>
      </c>
      <c r="AI319">
        <v>1.9087911958153909</v>
      </c>
    </row>
    <row r="320" spans="1:35" x14ac:dyDescent="0.3">
      <c r="A320">
        <v>27</v>
      </c>
      <c r="B320">
        <v>319</v>
      </c>
      <c r="C320" s="26">
        <v>0</v>
      </c>
      <c r="D320" s="26">
        <v>423</v>
      </c>
      <c r="E320" s="26">
        <v>0</v>
      </c>
      <c r="F320">
        <v>-1.0716749654166942</v>
      </c>
      <c r="G320">
        <v>-0.62844785461126362</v>
      </c>
      <c r="H320">
        <v>-0.44322711080543054</v>
      </c>
      <c r="I320" t="s">
        <v>557</v>
      </c>
      <c r="J320" t="s">
        <v>32</v>
      </c>
      <c r="K320" t="s">
        <v>78</v>
      </c>
      <c r="L320" t="s">
        <v>275</v>
      </c>
      <c r="M320" s="27">
        <v>26.7</v>
      </c>
      <c r="N320" s="28">
        <v>5</v>
      </c>
      <c r="O320">
        <v>18.49666666666667</v>
      </c>
      <c r="P320">
        <v>4.2</v>
      </c>
      <c r="Q320">
        <v>0.2</v>
      </c>
      <c r="R320">
        <v>1.8</v>
      </c>
      <c r="S320">
        <v>0.4</v>
      </c>
      <c r="T320">
        <v>0.6</v>
      </c>
      <c r="U320">
        <v>0.4</v>
      </c>
      <c r="V320">
        <v>0.69230769230769229</v>
      </c>
      <c r="W320">
        <v>2.6</v>
      </c>
      <c r="X320">
        <v>0.66666666666666663</v>
      </c>
      <c r="Y320">
        <v>0.6</v>
      </c>
      <c r="Z320">
        <v>0.8</v>
      </c>
      <c r="AA320">
        <v>-1.8546955669783713</v>
      </c>
      <c r="AB320">
        <v>-1.2829904067883351</v>
      </c>
      <c r="AC320">
        <v>-1.492028935588255</v>
      </c>
      <c r="AD320">
        <v>-1.2711731615749304</v>
      </c>
      <c r="AE320">
        <v>-0.86264870599422616</v>
      </c>
      <c r="AF320">
        <v>-0.50693582313443308</v>
      </c>
      <c r="AG320">
        <v>0.71890241674810806</v>
      </c>
      <c r="AH320">
        <v>-0.23125215785830744</v>
      </c>
      <c r="AI320">
        <v>1.1267916496673773</v>
      </c>
    </row>
    <row r="321" spans="1:35" x14ac:dyDescent="0.3">
      <c r="A321">
        <v>27</v>
      </c>
      <c r="B321">
        <v>320</v>
      </c>
      <c r="C321" s="26">
        <v>140.80000000000001</v>
      </c>
      <c r="D321" s="26">
        <v>211</v>
      </c>
      <c r="E321" s="26">
        <v>4</v>
      </c>
      <c r="F321">
        <v>-1.0721437348200071</v>
      </c>
      <c r="G321">
        <v>-0.80436603330097034</v>
      </c>
      <c r="H321">
        <v>-0.26777770151903679</v>
      </c>
      <c r="I321" t="s">
        <v>471</v>
      </c>
      <c r="J321" t="s">
        <v>32</v>
      </c>
      <c r="K321" t="s">
        <v>74</v>
      </c>
      <c r="L321" t="s">
        <v>274</v>
      </c>
      <c r="M321" s="27">
        <v>33.1</v>
      </c>
      <c r="N321" s="28">
        <v>5</v>
      </c>
      <c r="O321">
        <v>23.869999999999997</v>
      </c>
      <c r="P321">
        <v>5.8</v>
      </c>
      <c r="Q321">
        <v>1</v>
      </c>
      <c r="R321">
        <v>2.6</v>
      </c>
      <c r="S321">
        <v>0.8</v>
      </c>
      <c r="T321">
        <v>0.2</v>
      </c>
      <c r="U321">
        <v>0</v>
      </c>
      <c r="V321">
        <v>0.30434782608695654</v>
      </c>
      <c r="W321">
        <v>4.5999999999999996</v>
      </c>
      <c r="X321">
        <v>0.76923076923076927</v>
      </c>
      <c r="Y321">
        <v>2.6</v>
      </c>
      <c r="Z321">
        <v>0.6</v>
      </c>
      <c r="AA321">
        <v>-1.5961673460345749</v>
      </c>
      <c r="AB321">
        <v>-0.51591570809391052</v>
      </c>
      <c r="AC321">
        <v>-1.2058926754251675</v>
      </c>
      <c r="AD321">
        <v>-1.091475857893462</v>
      </c>
      <c r="AE321">
        <v>-1.7343655847595874</v>
      </c>
      <c r="AF321">
        <v>-1.1277084716364882</v>
      </c>
      <c r="AG321">
        <v>-1.0565796921730648</v>
      </c>
      <c r="AH321">
        <v>-0.23348049989685879</v>
      </c>
      <c r="AI321">
        <v>1.3222915362043808</v>
      </c>
    </row>
    <row r="322" spans="1:35" x14ac:dyDescent="0.3">
      <c r="A322">
        <v>27</v>
      </c>
      <c r="B322">
        <v>321</v>
      </c>
      <c r="C322" s="26">
        <v>0</v>
      </c>
      <c r="D322" s="26">
        <v>333</v>
      </c>
      <c r="E322" s="26">
        <v>0</v>
      </c>
      <c r="F322">
        <v>-1.0735875489028304</v>
      </c>
      <c r="G322">
        <v>-0.70319588345011474</v>
      </c>
      <c r="H322">
        <v>-0.37039166545271562</v>
      </c>
      <c r="I322" t="s">
        <v>539</v>
      </c>
      <c r="J322" t="s">
        <v>32</v>
      </c>
      <c r="K322" t="s">
        <v>33</v>
      </c>
      <c r="L322" t="s">
        <v>275</v>
      </c>
      <c r="M322" s="27">
        <v>35.5</v>
      </c>
      <c r="N322" s="28">
        <v>5</v>
      </c>
      <c r="O322">
        <v>11.03</v>
      </c>
      <c r="P322">
        <v>2</v>
      </c>
      <c r="Q322">
        <v>0.4</v>
      </c>
      <c r="R322">
        <v>1.8</v>
      </c>
      <c r="S322">
        <v>1</v>
      </c>
      <c r="T322">
        <v>0.6</v>
      </c>
      <c r="U322">
        <v>0.2</v>
      </c>
      <c r="V322">
        <v>0.2857142857142857</v>
      </c>
      <c r="W322">
        <v>2.8</v>
      </c>
      <c r="X322">
        <v>0</v>
      </c>
      <c r="Y322">
        <v>0</v>
      </c>
      <c r="Z322">
        <v>0</v>
      </c>
      <c r="AA322">
        <v>-2.2101718707760907</v>
      </c>
      <c r="AB322">
        <v>-1.0912217321147288</v>
      </c>
      <c r="AC322">
        <v>-1.492028935588255</v>
      </c>
      <c r="AD322">
        <v>-1.0016272060527278</v>
      </c>
      <c r="AE322">
        <v>-0.86264870599422616</v>
      </c>
      <c r="AF322">
        <v>-0.81732214738546061</v>
      </c>
      <c r="AG322">
        <v>-0.72244130454661237</v>
      </c>
      <c r="AH322">
        <v>-4.0092244408324193E-2</v>
      </c>
      <c r="AI322">
        <v>1.9087911958153909</v>
      </c>
    </row>
    <row r="323" spans="1:35" x14ac:dyDescent="0.3">
      <c r="A323">
        <v>27</v>
      </c>
      <c r="B323">
        <v>322</v>
      </c>
      <c r="C323" s="26">
        <v>0</v>
      </c>
      <c r="D323" s="26">
        <v>315</v>
      </c>
      <c r="E323" s="26">
        <v>0</v>
      </c>
      <c r="F323">
        <v>-1.0897678045221051</v>
      </c>
      <c r="G323">
        <v>-0.59304450549461807</v>
      </c>
      <c r="H323">
        <v>-0.49672329902748702</v>
      </c>
      <c r="I323" t="s">
        <v>569</v>
      </c>
      <c r="J323" t="s">
        <v>32</v>
      </c>
      <c r="K323" t="s">
        <v>56</v>
      </c>
      <c r="L323" t="s">
        <v>45</v>
      </c>
      <c r="M323" s="27">
        <v>22.7</v>
      </c>
      <c r="N323" s="28">
        <v>5</v>
      </c>
      <c r="O323">
        <v>13.3</v>
      </c>
      <c r="P323">
        <v>5.4</v>
      </c>
      <c r="Q323">
        <v>0.6</v>
      </c>
      <c r="R323">
        <v>1.8</v>
      </c>
      <c r="S323">
        <v>0.4</v>
      </c>
      <c r="T323">
        <v>0.2</v>
      </c>
      <c r="U323">
        <v>1</v>
      </c>
      <c r="V323">
        <v>0.81818181818181823</v>
      </c>
      <c r="W323">
        <v>2.2000000000000002</v>
      </c>
      <c r="X323">
        <v>0.6</v>
      </c>
      <c r="Y323">
        <v>2</v>
      </c>
      <c r="Z323">
        <v>0.6</v>
      </c>
      <c r="AA323">
        <v>-1.6607994012705241</v>
      </c>
      <c r="AB323">
        <v>-0.89945305744112281</v>
      </c>
      <c r="AC323">
        <v>-1.492028935588255</v>
      </c>
      <c r="AD323">
        <v>-1.2711731615749304</v>
      </c>
      <c r="AE323">
        <v>-1.7343655847595874</v>
      </c>
      <c r="AF323">
        <v>0.42422314961864949</v>
      </c>
      <c r="AG323">
        <v>0.96868254599879244</v>
      </c>
      <c r="AH323">
        <v>-0.99477764063896568</v>
      </c>
      <c r="AI323">
        <v>1.3222915362043808</v>
      </c>
    </row>
    <row r="324" spans="1:35" x14ac:dyDescent="0.3">
      <c r="A324">
        <v>27</v>
      </c>
      <c r="B324">
        <v>323</v>
      </c>
      <c r="C324" s="26">
        <v>0</v>
      </c>
      <c r="D324" s="26">
        <v>474</v>
      </c>
      <c r="E324" s="26">
        <v>0</v>
      </c>
      <c r="F324">
        <v>-1.0953451822366171</v>
      </c>
      <c r="G324">
        <v>-0.81185050536453685</v>
      </c>
      <c r="H324">
        <v>-0.2834946768720803</v>
      </c>
      <c r="I324" t="s">
        <v>501</v>
      </c>
      <c r="J324" t="s">
        <v>32</v>
      </c>
      <c r="K324" t="s">
        <v>66</v>
      </c>
      <c r="L324" t="s">
        <v>274</v>
      </c>
      <c r="M324" s="27">
        <v>20</v>
      </c>
      <c r="N324" s="28">
        <v>5</v>
      </c>
      <c r="O324">
        <v>15.76</v>
      </c>
      <c r="P324">
        <v>3.4</v>
      </c>
      <c r="Q324">
        <v>0.2</v>
      </c>
      <c r="R324">
        <v>2.4</v>
      </c>
      <c r="S324">
        <v>0.8</v>
      </c>
      <c r="T324">
        <v>0.6</v>
      </c>
      <c r="U324">
        <v>0</v>
      </c>
      <c r="V324">
        <v>0.35294117647058826</v>
      </c>
      <c r="W324">
        <v>3.4</v>
      </c>
      <c r="X324">
        <v>0.8</v>
      </c>
      <c r="Y324">
        <v>1</v>
      </c>
      <c r="Z324">
        <v>1</v>
      </c>
      <c r="AA324">
        <v>-1.9839596774502692</v>
      </c>
      <c r="AB324">
        <v>-1.2829904067883351</v>
      </c>
      <c r="AC324">
        <v>-1.2774267404659394</v>
      </c>
      <c r="AD324">
        <v>-1.091475857893462</v>
      </c>
      <c r="AE324">
        <v>-0.86264870599422616</v>
      </c>
      <c r="AF324">
        <v>-1.1277084716364882</v>
      </c>
      <c r="AG324">
        <v>-0.57053003575488759</v>
      </c>
      <c r="AH324">
        <v>-4.120641542759948E-2</v>
      </c>
      <c r="AI324">
        <v>0.93129176313037398</v>
      </c>
    </row>
    <row r="325" spans="1:35" x14ac:dyDescent="0.3">
      <c r="A325">
        <v>27</v>
      </c>
      <c r="B325">
        <v>324</v>
      </c>
      <c r="C325" s="26">
        <v>0</v>
      </c>
      <c r="D325" s="26">
        <v>546</v>
      </c>
      <c r="E325" s="26">
        <v>0</v>
      </c>
      <c r="F325">
        <v>-1.0968438401377447</v>
      </c>
      <c r="G325">
        <v>-0.70171594376134616</v>
      </c>
      <c r="H325">
        <v>-0.39512789637639856</v>
      </c>
      <c r="I325" t="s">
        <v>542</v>
      </c>
      <c r="J325" t="s">
        <v>32</v>
      </c>
      <c r="K325" t="s">
        <v>33</v>
      </c>
      <c r="L325" t="s">
        <v>274</v>
      </c>
      <c r="M325" s="27">
        <v>22.3</v>
      </c>
      <c r="N325" s="28">
        <v>5</v>
      </c>
      <c r="O325">
        <v>10.373333333333335</v>
      </c>
      <c r="P325">
        <v>5</v>
      </c>
      <c r="Q325">
        <v>1.4</v>
      </c>
      <c r="R325">
        <v>0.4</v>
      </c>
      <c r="S325">
        <v>0.2</v>
      </c>
      <c r="T325">
        <v>0.4</v>
      </c>
      <c r="U325">
        <v>0</v>
      </c>
      <c r="V325">
        <v>0.45</v>
      </c>
      <c r="W325">
        <v>4</v>
      </c>
      <c r="X325">
        <v>0</v>
      </c>
      <c r="Y325">
        <v>0</v>
      </c>
      <c r="Z325">
        <v>0.4</v>
      </c>
      <c r="AA325">
        <v>-1.725431456506473</v>
      </c>
      <c r="AB325">
        <v>-0.13237835874669829</v>
      </c>
      <c r="AC325">
        <v>-1.9927673908736576</v>
      </c>
      <c r="AD325">
        <v>-1.3610218134156646</v>
      </c>
      <c r="AE325">
        <v>-1.2985071453769068</v>
      </c>
      <c r="AF325">
        <v>-1.1277084716364882</v>
      </c>
      <c r="AG325">
        <v>-0.1553280356292869</v>
      </c>
      <c r="AH325">
        <v>-4.0092244408324193E-2</v>
      </c>
      <c r="AI325">
        <v>1.517791422741384</v>
      </c>
    </row>
    <row r="326" spans="1:35" x14ac:dyDescent="0.3">
      <c r="A326">
        <v>28</v>
      </c>
      <c r="B326">
        <v>325</v>
      </c>
      <c r="C326" s="26">
        <v>0</v>
      </c>
      <c r="D326" s="26">
        <v>270</v>
      </c>
      <c r="E326" s="26">
        <v>0</v>
      </c>
      <c r="F326">
        <v>-1.0994384078020525</v>
      </c>
      <c r="G326">
        <v>-0.6235291058531589</v>
      </c>
      <c r="H326">
        <v>-0.47590930194889358</v>
      </c>
      <c r="I326" t="s">
        <v>562</v>
      </c>
      <c r="J326" t="s">
        <v>32</v>
      </c>
      <c r="K326" t="s">
        <v>68</v>
      </c>
      <c r="L326" t="s">
        <v>45</v>
      </c>
      <c r="M326" s="27">
        <v>22.9</v>
      </c>
      <c r="N326" s="28">
        <v>1</v>
      </c>
      <c r="O326">
        <v>16.633333333333333</v>
      </c>
      <c r="P326">
        <v>6</v>
      </c>
      <c r="Q326">
        <v>0</v>
      </c>
      <c r="R326">
        <v>2</v>
      </c>
      <c r="S326">
        <v>0</v>
      </c>
      <c r="T326">
        <v>0</v>
      </c>
      <c r="U326">
        <v>1</v>
      </c>
      <c r="V326">
        <v>0.5</v>
      </c>
      <c r="W326">
        <v>6</v>
      </c>
      <c r="X326">
        <v>0</v>
      </c>
      <c r="Y326">
        <v>0</v>
      </c>
      <c r="Z326">
        <v>0</v>
      </c>
      <c r="AA326">
        <v>-1.5638513184166005</v>
      </c>
      <c r="AB326">
        <v>-1.4747590814619411</v>
      </c>
      <c r="AC326">
        <v>-1.4204948705474831</v>
      </c>
      <c r="AD326">
        <v>-1.4508704652563991</v>
      </c>
      <c r="AE326">
        <v>-2.1702240241422683</v>
      </c>
      <c r="AF326">
        <v>0.42422314961864949</v>
      </c>
      <c r="AG326">
        <v>0.17551570612054579</v>
      </c>
      <c r="AH326">
        <v>-4.0092244408324193E-2</v>
      </c>
      <c r="AI326">
        <v>1.9087911958153909</v>
      </c>
    </row>
    <row r="327" spans="1:35" x14ac:dyDescent="0.3">
      <c r="A327">
        <v>28</v>
      </c>
      <c r="B327">
        <v>326</v>
      </c>
      <c r="C327" s="26">
        <v>0</v>
      </c>
      <c r="D327" s="26">
        <v>382</v>
      </c>
      <c r="E327" s="26">
        <v>0</v>
      </c>
      <c r="F327">
        <v>-1.1007981337793096</v>
      </c>
      <c r="G327">
        <v>-0.7358604288749917</v>
      </c>
      <c r="H327">
        <v>-0.36493770490431787</v>
      </c>
      <c r="I327" t="s">
        <v>537</v>
      </c>
      <c r="J327" t="s">
        <v>32</v>
      </c>
      <c r="K327" t="s">
        <v>58</v>
      </c>
      <c r="L327" t="s">
        <v>274</v>
      </c>
      <c r="M327" s="27">
        <v>27.5</v>
      </c>
      <c r="N327" s="28">
        <v>5</v>
      </c>
      <c r="O327">
        <v>13.45</v>
      </c>
      <c r="P327">
        <v>4</v>
      </c>
      <c r="Q327">
        <v>0.4</v>
      </c>
      <c r="R327">
        <v>0.8</v>
      </c>
      <c r="S327">
        <v>1.2</v>
      </c>
      <c r="T327">
        <v>0.4</v>
      </c>
      <c r="U327">
        <v>0.2</v>
      </c>
      <c r="V327">
        <v>0.47058823529411764</v>
      </c>
      <c r="W327">
        <v>3.4</v>
      </c>
      <c r="X327">
        <v>1</v>
      </c>
      <c r="Y327">
        <v>0.4</v>
      </c>
      <c r="Z327">
        <v>0.8</v>
      </c>
      <c r="AA327">
        <v>-1.8870115945963457</v>
      </c>
      <c r="AB327">
        <v>-1.0912217321147288</v>
      </c>
      <c r="AC327">
        <v>-1.8496992607921141</v>
      </c>
      <c r="AD327">
        <v>-0.9117785542119935</v>
      </c>
      <c r="AE327">
        <v>-1.2985071453769068</v>
      </c>
      <c r="AF327">
        <v>-0.81732214738546061</v>
      </c>
      <c r="AG327">
        <v>-4.3948573087135977E-2</v>
      </c>
      <c r="AH327">
        <v>0.14995349802238375</v>
      </c>
      <c r="AI327">
        <v>1.1267916496673773</v>
      </c>
    </row>
    <row r="328" spans="1:35" x14ac:dyDescent="0.3">
      <c r="A328">
        <v>28</v>
      </c>
      <c r="B328">
        <v>327</v>
      </c>
      <c r="C328" s="26">
        <v>0</v>
      </c>
      <c r="D328" s="26">
        <v>260</v>
      </c>
      <c r="E328" s="26">
        <v>1</v>
      </c>
      <c r="F328">
        <v>-1.104505934862503</v>
      </c>
      <c r="G328">
        <v>-0.73239991640320112</v>
      </c>
      <c r="H328">
        <v>-0.37210601845930191</v>
      </c>
      <c r="I328" t="s">
        <v>565</v>
      </c>
      <c r="J328" t="s">
        <v>32</v>
      </c>
      <c r="K328" t="s">
        <v>98</v>
      </c>
      <c r="L328" t="s">
        <v>275</v>
      </c>
      <c r="M328" s="27">
        <v>28.4</v>
      </c>
      <c r="N328" s="28">
        <v>5</v>
      </c>
      <c r="O328">
        <v>9.3966666666666665</v>
      </c>
      <c r="P328">
        <v>4.4000000000000004</v>
      </c>
      <c r="Q328">
        <v>1.4</v>
      </c>
      <c r="R328">
        <v>2</v>
      </c>
      <c r="S328">
        <v>1.6</v>
      </c>
      <c r="T328">
        <v>0</v>
      </c>
      <c r="U328">
        <v>0</v>
      </c>
      <c r="V328">
        <v>0.4375</v>
      </c>
      <c r="W328">
        <v>3.2</v>
      </c>
      <c r="X328">
        <v>0.5</v>
      </c>
      <c r="Y328">
        <v>0.4</v>
      </c>
      <c r="Z328">
        <v>0.6</v>
      </c>
      <c r="AA328">
        <v>-1.8223795393603965</v>
      </c>
      <c r="AB328">
        <v>-0.13237835874669829</v>
      </c>
      <c r="AC328">
        <v>-1.4204948705474831</v>
      </c>
      <c r="AD328">
        <v>-0.73208125053052497</v>
      </c>
      <c r="AE328">
        <v>-2.1702240241422683</v>
      </c>
      <c r="AF328">
        <v>-1.1277084716364882</v>
      </c>
      <c r="AG328">
        <v>-0.18234923979567</v>
      </c>
      <c r="AH328">
        <v>-0.32627502907366152</v>
      </c>
      <c r="AI328">
        <v>1.3222915362043808</v>
      </c>
    </row>
    <row r="329" spans="1:35" x14ac:dyDescent="0.3">
      <c r="A329">
        <v>28</v>
      </c>
      <c r="B329">
        <v>328</v>
      </c>
      <c r="C329" s="26">
        <v>0</v>
      </c>
      <c r="D329" s="26">
        <v>229</v>
      </c>
      <c r="E329" s="26">
        <v>1</v>
      </c>
      <c r="F329">
        <v>-1.1050566557405184</v>
      </c>
      <c r="G329">
        <v>-0.95216590008097746</v>
      </c>
      <c r="H329">
        <v>-0.15289075565954091</v>
      </c>
      <c r="I329" t="s">
        <v>566</v>
      </c>
      <c r="J329" t="s">
        <v>32</v>
      </c>
      <c r="K329" t="s">
        <v>100</v>
      </c>
      <c r="L329" t="s">
        <v>275</v>
      </c>
      <c r="M329" s="27">
        <v>26</v>
      </c>
      <c r="N329" s="28">
        <v>1</v>
      </c>
      <c r="O329">
        <v>10.083333333333334</v>
      </c>
      <c r="P329">
        <v>5</v>
      </c>
      <c r="Q329">
        <v>1</v>
      </c>
      <c r="R329">
        <v>4</v>
      </c>
      <c r="S329">
        <v>0</v>
      </c>
      <c r="T329">
        <v>0</v>
      </c>
      <c r="U329">
        <v>0</v>
      </c>
      <c r="V329">
        <v>0.2857142857142857</v>
      </c>
      <c r="W329">
        <v>7</v>
      </c>
      <c r="X329">
        <v>0</v>
      </c>
      <c r="Y329">
        <v>0</v>
      </c>
      <c r="Z329">
        <v>1</v>
      </c>
      <c r="AA329">
        <v>-1.725431456506473</v>
      </c>
      <c r="AB329">
        <v>-0.51591570809391052</v>
      </c>
      <c r="AC329">
        <v>-0.70515422013976459</v>
      </c>
      <c r="AD329">
        <v>-1.4508704652563991</v>
      </c>
      <c r="AE329">
        <v>-2.1702240241422683</v>
      </c>
      <c r="AF329">
        <v>-1.1277084716364882</v>
      </c>
      <c r="AG329">
        <v>-1.7653882736755437</v>
      </c>
      <c r="AH329">
        <v>-4.0092244408324193E-2</v>
      </c>
      <c r="AI329">
        <v>0.93129176313037398</v>
      </c>
    </row>
    <row r="330" spans="1:35" x14ac:dyDescent="0.3">
      <c r="A330">
        <v>28</v>
      </c>
      <c r="B330">
        <v>329</v>
      </c>
      <c r="C330" s="26">
        <v>0</v>
      </c>
      <c r="D330" s="26">
        <v>293</v>
      </c>
      <c r="E330" s="26">
        <v>0</v>
      </c>
      <c r="F330">
        <v>-1.1055581517149593</v>
      </c>
      <c r="G330">
        <v>-0.71786688147426503</v>
      </c>
      <c r="H330">
        <v>-0.38769127024069427</v>
      </c>
      <c r="I330" t="s">
        <v>571</v>
      </c>
      <c r="J330" t="s">
        <v>32</v>
      </c>
      <c r="K330" t="s">
        <v>39</v>
      </c>
      <c r="L330" t="s">
        <v>275</v>
      </c>
      <c r="M330" s="27">
        <v>24.6</v>
      </c>
      <c r="N330" s="28">
        <v>5</v>
      </c>
      <c r="O330">
        <v>12.443333333333333</v>
      </c>
      <c r="P330">
        <v>6.6</v>
      </c>
      <c r="Q330">
        <v>1.2</v>
      </c>
      <c r="R330">
        <v>3</v>
      </c>
      <c r="S330">
        <v>0</v>
      </c>
      <c r="T330">
        <v>0</v>
      </c>
      <c r="U330">
        <v>0</v>
      </c>
      <c r="V330">
        <v>0.44444444444444442</v>
      </c>
      <c r="W330">
        <v>5.4</v>
      </c>
      <c r="X330">
        <v>0.75</v>
      </c>
      <c r="Y330">
        <v>0.8</v>
      </c>
      <c r="Z330">
        <v>0.4</v>
      </c>
      <c r="AA330">
        <v>-1.466903235562677</v>
      </c>
      <c r="AB330">
        <v>-0.32414703342030438</v>
      </c>
      <c r="AC330">
        <v>-1.0628245453436238</v>
      </c>
      <c r="AD330">
        <v>-1.4508704652563991</v>
      </c>
      <c r="AE330">
        <v>-2.1702240241422683</v>
      </c>
      <c r="AF330">
        <v>-1.1277084716364882</v>
      </c>
      <c r="AG330">
        <v>-0.23968629400505509</v>
      </c>
      <c r="AH330">
        <v>-0.13622928664295381</v>
      </c>
      <c r="AI330">
        <v>1.517791422741384</v>
      </c>
    </row>
    <row r="331" spans="1:35" x14ac:dyDescent="0.3">
      <c r="A331">
        <v>28</v>
      </c>
      <c r="B331">
        <v>330</v>
      </c>
      <c r="C331" s="26">
        <v>0</v>
      </c>
      <c r="D331" s="26">
        <v>398</v>
      </c>
      <c r="E331" s="26">
        <v>0</v>
      </c>
      <c r="F331">
        <v>-1.1058001560778499</v>
      </c>
      <c r="G331">
        <v>-0.76866577064476438</v>
      </c>
      <c r="H331">
        <v>-0.33713438543308549</v>
      </c>
      <c r="I331" t="s">
        <v>439</v>
      </c>
      <c r="J331" t="s">
        <v>32</v>
      </c>
      <c r="K331" t="s">
        <v>72</v>
      </c>
      <c r="L331" t="s">
        <v>274</v>
      </c>
      <c r="M331" s="27">
        <v>24.2</v>
      </c>
      <c r="N331" s="28">
        <v>5</v>
      </c>
      <c r="O331">
        <v>9.18</v>
      </c>
      <c r="P331">
        <v>0.8</v>
      </c>
      <c r="Q331">
        <v>0</v>
      </c>
      <c r="R331">
        <v>1.2</v>
      </c>
      <c r="S331">
        <v>0.6</v>
      </c>
      <c r="T331">
        <v>0.8</v>
      </c>
      <c r="U331">
        <v>0.4</v>
      </c>
      <c r="V331">
        <v>0.25</v>
      </c>
      <c r="W331">
        <v>1.6</v>
      </c>
      <c r="X331">
        <v>0</v>
      </c>
      <c r="Y331">
        <v>0</v>
      </c>
      <c r="Z331">
        <v>0.6</v>
      </c>
      <c r="AA331">
        <v>-2.4040680364839377</v>
      </c>
      <c r="AB331">
        <v>-1.4747590814619411</v>
      </c>
      <c r="AC331">
        <v>-1.7066311307105704</v>
      </c>
      <c r="AD331">
        <v>-1.1813245097341962</v>
      </c>
      <c r="AE331">
        <v>-0.42679026661154529</v>
      </c>
      <c r="AF331">
        <v>-0.50693582313443308</v>
      </c>
      <c r="AG331">
        <v>-0.49968237946231114</v>
      </c>
      <c r="AH331">
        <v>-4.0092244408324193E-2</v>
      </c>
      <c r="AI331">
        <v>1.3222915362043808</v>
      </c>
    </row>
    <row r="332" spans="1:35" x14ac:dyDescent="0.3">
      <c r="A332">
        <v>28</v>
      </c>
      <c r="B332">
        <v>331</v>
      </c>
      <c r="C332" s="26">
        <v>141.19999999999999</v>
      </c>
      <c r="D332" s="26">
        <v>198</v>
      </c>
      <c r="E332" s="26">
        <v>6</v>
      </c>
      <c r="F332">
        <v>-1.1066306628065932</v>
      </c>
      <c r="G332">
        <v>-0.70327035282660655</v>
      </c>
      <c r="H332">
        <v>-0.40336030997998662</v>
      </c>
      <c r="I332" t="s">
        <v>449</v>
      </c>
      <c r="J332" t="s">
        <v>32</v>
      </c>
      <c r="K332" t="s">
        <v>58</v>
      </c>
      <c r="L332" t="s">
        <v>275</v>
      </c>
      <c r="M332" s="27">
        <v>22.7</v>
      </c>
      <c r="N332" s="28">
        <v>5</v>
      </c>
      <c r="O332">
        <v>9.293333333333333</v>
      </c>
      <c r="P332">
        <v>2.6</v>
      </c>
      <c r="Q332">
        <v>0.4</v>
      </c>
      <c r="R332">
        <v>0.8</v>
      </c>
      <c r="S332">
        <v>0.6</v>
      </c>
      <c r="T332">
        <v>0.4</v>
      </c>
      <c r="U332">
        <v>0.8</v>
      </c>
      <c r="V332">
        <v>0.625</v>
      </c>
      <c r="W332">
        <v>1.6</v>
      </c>
      <c r="X332">
        <v>0.5</v>
      </c>
      <c r="Y332">
        <v>0.4</v>
      </c>
      <c r="Z332">
        <v>0.8</v>
      </c>
      <c r="AA332">
        <v>-2.1132237879221671</v>
      </c>
      <c r="AB332">
        <v>-1.0912217321147288</v>
      </c>
      <c r="AC332">
        <v>-1.8496992607921141</v>
      </c>
      <c r="AD332">
        <v>-1.1813245097341962</v>
      </c>
      <c r="AE332">
        <v>-1.2985071453769068</v>
      </c>
      <c r="AF332">
        <v>0.11383682536762199</v>
      </c>
      <c r="AG332">
        <v>0.29018981453931608</v>
      </c>
      <c r="AH332">
        <v>-0.32627502907366152</v>
      </c>
      <c r="AI332">
        <v>1.1267916496673773</v>
      </c>
    </row>
    <row r="333" spans="1:35" x14ac:dyDescent="0.3">
      <c r="A333">
        <v>28</v>
      </c>
      <c r="B333">
        <v>332</v>
      </c>
      <c r="C333" s="26">
        <v>152.30000000000001</v>
      </c>
      <c r="D333" s="26">
        <v>195</v>
      </c>
      <c r="E333" s="26">
        <v>1</v>
      </c>
      <c r="F333">
        <v>-1.1079207050718021</v>
      </c>
      <c r="G333">
        <v>-0.85909760080547615</v>
      </c>
      <c r="H333">
        <v>-0.24882310426632592</v>
      </c>
      <c r="I333" t="s">
        <v>515</v>
      </c>
      <c r="J333" t="s">
        <v>32</v>
      </c>
      <c r="K333" t="s">
        <v>72</v>
      </c>
      <c r="L333" t="s">
        <v>274</v>
      </c>
      <c r="M333" s="27">
        <v>27.5</v>
      </c>
      <c r="N333" s="28">
        <v>5</v>
      </c>
      <c r="O333">
        <v>18.259999999999998</v>
      </c>
      <c r="P333">
        <v>7.4</v>
      </c>
      <c r="Q333">
        <v>1</v>
      </c>
      <c r="R333">
        <v>0.8</v>
      </c>
      <c r="S333">
        <v>1.8</v>
      </c>
      <c r="T333">
        <v>0</v>
      </c>
      <c r="U333">
        <v>0.2</v>
      </c>
      <c r="V333">
        <v>0.4</v>
      </c>
      <c r="W333">
        <v>7</v>
      </c>
      <c r="X333">
        <v>0.66666666666666663</v>
      </c>
      <c r="Y333">
        <v>1.2</v>
      </c>
      <c r="Z333">
        <v>1.2</v>
      </c>
      <c r="AA333">
        <v>-1.3376391250907789</v>
      </c>
      <c r="AB333">
        <v>-0.51591570809391052</v>
      </c>
      <c r="AC333">
        <v>-1.8496992607921141</v>
      </c>
      <c r="AD333">
        <v>-0.64223259868979077</v>
      </c>
      <c r="AE333">
        <v>-2.1702240241422683</v>
      </c>
      <c r="AF333">
        <v>-0.81732214738546061</v>
      </c>
      <c r="AG333">
        <v>-0.71222534834004114</v>
      </c>
      <c r="AH333">
        <v>-0.42241207130829067</v>
      </c>
      <c r="AI333">
        <v>0.73579187659337064</v>
      </c>
    </row>
    <row r="334" spans="1:35" x14ac:dyDescent="0.3">
      <c r="A334">
        <v>28</v>
      </c>
      <c r="B334">
        <v>333</v>
      </c>
      <c r="C334" s="26">
        <v>136.30000000000001</v>
      </c>
      <c r="D334" s="26">
        <v>221</v>
      </c>
      <c r="E334" s="26">
        <v>8</v>
      </c>
      <c r="F334">
        <v>-1.11465165283262</v>
      </c>
      <c r="G334">
        <v>-0.71619290410509118</v>
      </c>
      <c r="H334">
        <v>-0.39845874872752884</v>
      </c>
      <c r="I334" t="s">
        <v>453</v>
      </c>
      <c r="J334" t="s">
        <v>32</v>
      </c>
      <c r="K334" t="s">
        <v>54</v>
      </c>
      <c r="L334" t="s">
        <v>275</v>
      </c>
      <c r="M334" s="27">
        <v>27.7</v>
      </c>
      <c r="N334" s="28">
        <v>5</v>
      </c>
      <c r="O334">
        <v>17.96</v>
      </c>
      <c r="P334">
        <v>5.2</v>
      </c>
      <c r="Q334">
        <v>0.8</v>
      </c>
      <c r="R334">
        <v>3.2</v>
      </c>
      <c r="S334">
        <v>1</v>
      </c>
      <c r="T334">
        <v>0</v>
      </c>
      <c r="U334">
        <v>0.2</v>
      </c>
      <c r="V334">
        <v>0.61111111111111116</v>
      </c>
      <c r="W334">
        <v>3.6</v>
      </c>
      <c r="X334">
        <v>0</v>
      </c>
      <c r="Y334">
        <v>0.2</v>
      </c>
      <c r="Z334">
        <v>1.2</v>
      </c>
      <c r="AA334">
        <v>-1.6931154288884986</v>
      </c>
      <c r="AB334">
        <v>-0.70768438276751655</v>
      </c>
      <c r="AC334">
        <v>-0.99129048030285194</v>
      </c>
      <c r="AD334">
        <v>-1.0016272060527278</v>
      </c>
      <c r="AE334">
        <v>-2.1702240241422683</v>
      </c>
      <c r="AF334">
        <v>-0.81732214738546061</v>
      </c>
      <c r="AG334">
        <v>0.62103355628914902</v>
      </c>
      <c r="AH334">
        <v>-0.42129790028901548</v>
      </c>
      <c r="AI334">
        <v>0.73579187659337064</v>
      </c>
    </row>
    <row r="335" spans="1:35" x14ac:dyDescent="0.3">
      <c r="A335">
        <v>28</v>
      </c>
      <c r="B335">
        <v>334</v>
      </c>
      <c r="C335" s="26">
        <v>130.5</v>
      </c>
      <c r="D335" s="26">
        <v>268</v>
      </c>
      <c r="E335" s="26">
        <v>2</v>
      </c>
      <c r="F335">
        <v>-1.115123860670155</v>
      </c>
      <c r="G335">
        <v>-0.82844830629610178</v>
      </c>
      <c r="H335">
        <v>-0.28667555437405323</v>
      </c>
      <c r="I335" t="s">
        <v>516</v>
      </c>
      <c r="J335" t="s">
        <v>32</v>
      </c>
      <c r="K335" t="s">
        <v>74</v>
      </c>
      <c r="L335" t="s">
        <v>274</v>
      </c>
      <c r="M335" s="27">
        <v>38.700000000000003</v>
      </c>
      <c r="N335" s="28">
        <v>5</v>
      </c>
      <c r="O335">
        <v>14.866666666666669</v>
      </c>
      <c r="P335">
        <v>5</v>
      </c>
      <c r="Q335">
        <v>1.2</v>
      </c>
      <c r="R335">
        <v>1.8</v>
      </c>
      <c r="S335">
        <v>0</v>
      </c>
      <c r="T335">
        <v>0</v>
      </c>
      <c r="U335">
        <v>0.4</v>
      </c>
      <c r="V335">
        <v>0.30769230769230771</v>
      </c>
      <c r="W335">
        <v>5.2</v>
      </c>
      <c r="X335">
        <v>0.75</v>
      </c>
      <c r="Y335">
        <v>0.8</v>
      </c>
      <c r="Z335">
        <v>0.4</v>
      </c>
      <c r="AA335">
        <v>-1.725431456506473</v>
      </c>
      <c r="AB335">
        <v>-0.32414703342030438</v>
      </c>
      <c r="AC335">
        <v>-1.492028935588255</v>
      </c>
      <c r="AD335">
        <v>-1.4508704652563991</v>
      </c>
      <c r="AE335">
        <v>-2.1702240241422683</v>
      </c>
      <c r="AF335">
        <v>-0.50693582313443308</v>
      </c>
      <c r="AG335">
        <v>-1.1679591547152155</v>
      </c>
      <c r="AH335">
        <v>-0.13622928664295381</v>
      </c>
      <c r="AI335">
        <v>1.517791422741384</v>
      </c>
    </row>
    <row r="336" spans="1:35" x14ac:dyDescent="0.3">
      <c r="A336">
        <v>28</v>
      </c>
      <c r="B336">
        <v>335</v>
      </c>
      <c r="C336" s="26">
        <v>0</v>
      </c>
      <c r="D336" s="26">
        <v>588</v>
      </c>
      <c r="E336" s="26">
        <v>0</v>
      </c>
      <c r="F336">
        <v>-1.1198966814004601</v>
      </c>
      <c r="G336">
        <v>-0.74649811441191982</v>
      </c>
      <c r="H336">
        <v>-0.37339856698854024</v>
      </c>
      <c r="I336" t="s">
        <v>524</v>
      </c>
      <c r="J336" t="s">
        <v>32</v>
      </c>
      <c r="K336" t="s">
        <v>54</v>
      </c>
      <c r="L336" t="s">
        <v>275</v>
      </c>
      <c r="M336" s="27">
        <v>23.2</v>
      </c>
      <c r="N336" s="28">
        <v>5</v>
      </c>
      <c r="O336">
        <v>8.0133333333333336</v>
      </c>
      <c r="P336">
        <v>4.2</v>
      </c>
      <c r="Q336">
        <v>0</v>
      </c>
      <c r="R336">
        <v>4</v>
      </c>
      <c r="S336">
        <v>0.6</v>
      </c>
      <c r="T336">
        <v>0</v>
      </c>
      <c r="U336">
        <v>0.4</v>
      </c>
      <c r="V336">
        <v>0.66666666666666663</v>
      </c>
      <c r="W336">
        <v>2.4</v>
      </c>
      <c r="X336">
        <v>0.83333333333333337</v>
      </c>
      <c r="Y336">
        <v>1.2</v>
      </c>
      <c r="Z336">
        <v>1.4</v>
      </c>
      <c r="AA336">
        <v>-1.8546955669783713</v>
      </c>
      <c r="AB336">
        <v>-1.4747590814619411</v>
      </c>
      <c r="AC336">
        <v>-0.70515422013976459</v>
      </c>
      <c r="AD336">
        <v>-1.1813245097341962</v>
      </c>
      <c r="AE336">
        <v>-2.1702240241422683</v>
      </c>
      <c r="AF336">
        <v>-0.50693582313443308</v>
      </c>
      <c r="AG336">
        <v>0.58050175003957483</v>
      </c>
      <c r="AH336">
        <v>5.38164557877545E-2</v>
      </c>
      <c r="AI336">
        <v>0.5402919900563673</v>
      </c>
    </row>
    <row r="337" spans="1:35" x14ac:dyDescent="0.3">
      <c r="A337">
        <v>28</v>
      </c>
      <c r="B337">
        <v>336</v>
      </c>
      <c r="C337" s="26">
        <v>0</v>
      </c>
      <c r="D337" s="26">
        <v>745</v>
      </c>
      <c r="E337" s="26">
        <v>0</v>
      </c>
      <c r="F337">
        <v>-1.1226622998208673</v>
      </c>
      <c r="G337">
        <v>-0.6641098031175563</v>
      </c>
      <c r="H337">
        <v>-0.458552496703311</v>
      </c>
      <c r="I337" t="s">
        <v>567</v>
      </c>
      <c r="J337" t="s">
        <v>241</v>
      </c>
      <c r="K337" t="s">
        <v>84</v>
      </c>
      <c r="L337" t="s">
        <v>275</v>
      </c>
      <c r="M337" s="27">
        <v>23.4</v>
      </c>
      <c r="N337" s="28">
        <v>1</v>
      </c>
      <c r="O337">
        <v>4.6500000000000004</v>
      </c>
      <c r="P337">
        <v>0</v>
      </c>
      <c r="Q337">
        <v>0</v>
      </c>
      <c r="R337">
        <v>3</v>
      </c>
      <c r="S337">
        <v>1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-2.5333321469558361</v>
      </c>
      <c r="AB337">
        <v>-1.4747590814619411</v>
      </c>
      <c r="AC337">
        <v>-1.0628245453436238</v>
      </c>
      <c r="AD337">
        <v>-1.0016272060527278</v>
      </c>
      <c r="AE337">
        <v>-2.1702240241422683</v>
      </c>
      <c r="AF337">
        <v>0.42422314961864949</v>
      </c>
      <c r="AG337">
        <v>-2.7143325127325285E-2</v>
      </c>
      <c r="AH337">
        <v>-4.0092244408324193E-2</v>
      </c>
      <c r="AI337">
        <v>1.9087911958153909</v>
      </c>
    </row>
    <row r="338" spans="1:35" x14ac:dyDescent="0.3">
      <c r="A338">
        <v>29</v>
      </c>
      <c r="B338">
        <v>337</v>
      </c>
      <c r="C338" s="26">
        <v>0</v>
      </c>
      <c r="D338" s="26">
        <v>319</v>
      </c>
      <c r="E338" s="26">
        <v>0</v>
      </c>
      <c r="F338">
        <v>-1.1253191454971725</v>
      </c>
      <c r="G338">
        <v>-0.73289689758313037</v>
      </c>
      <c r="H338">
        <v>-0.39242224791404212</v>
      </c>
      <c r="I338" t="s">
        <v>555</v>
      </c>
      <c r="J338" t="s">
        <v>556</v>
      </c>
      <c r="K338" t="s">
        <v>92</v>
      </c>
      <c r="L338" t="s">
        <v>275</v>
      </c>
      <c r="M338" s="27">
        <v>24.3</v>
      </c>
      <c r="N338" s="28">
        <v>5</v>
      </c>
      <c r="O338">
        <v>9.76</v>
      </c>
      <c r="P338">
        <v>3.8</v>
      </c>
      <c r="Q338">
        <v>0.4</v>
      </c>
      <c r="R338">
        <v>1.6</v>
      </c>
      <c r="S338">
        <v>0.6</v>
      </c>
      <c r="T338">
        <v>0</v>
      </c>
      <c r="U338">
        <v>0.6</v>
      </c>
      <c r="V338">
        <v>0.3888888888888889</v>
      </c>
      <c r="W338">
        <v>3.6</v>
      </c>
      <c r="X338">
        <v>1</v>
      </c>
      <c r="Y338">
        <v>0.6</v>
      </c>
      <c r="Z338">
        <v>0.2</v>
      </c>
      <c r="AA338">
        <v>-1.9193276222143201</v>
      </c>
      <c r="AB338">
        <v>-1.0912217321147288</v>
      </c>
      <c r="AC338">
        <v>-1.5635630006290269</v>
      </c>
      <c r="AD338">
        <v>-1.1813245097341962</v>
      </c>
      <c r="AE338">
        <v>-2.1702240241422683</v>
      </c>
      <c r="AF338">
        <v>-0.19654949888340564</v>
      </c>
      <c r="AG338">
        <v>-0.43212936904635435</v>
      </c>
      <c r="AH338">
        <v>0.24497636923773775</v>
      </c>
      <c r="AI338">
        <v>1.7132913092783875</v>
      </c>
    </row>
    <row r="339" spans="1:35" x14ac:dyDescent="0.3">
      <c r="A339">
        <v>29</v>
      </c>
      <c r="B339">
        <v>338</v>
      </c>
      <c r="C339" s="26">
        <v>0</v>
      </c>
      <c r="D339" s="26">
        <v>535</v>
      </c>
      <c r="E339" s="26">
        <v>0</v>
      </c>
      <c r="F339">
        <v>-1.1304850106814774</v>
      </c>
      <c r="G339">
        <v>-0.72366455823806053</v>
      </c>
      <c r="H339">
        <v>-0.40682045244341691</v>
      </c>
      <c r="I339" t="s">
        <v>590</v>
      </c>
      <c r="J339" t="s">
        <v>32</v>
      </c>
      <c r="K339" t="s">
        <v>35</v>
      </c>
      <c r="L339" t="s">
        <v>274</v>
      </c>
      <c r="M339" s="27">
        <v>23.1</v>
      </c>
      <c r="N339" s="28">
        <v>5</v>
      </c>
      <c r="O339">
        <v>11.853333333333333</v>
      </c>
      <c r="P339">
        <v>4</v>
      </c>
      <c r="Q339">
        <v>0.2</v>
      </c>
      <c r="R339">
        <v>1.6</v>
      </c>
      <c r="S339">
        <v>2.4</v>
      </c>
      <c r="T339">
        <v>0.2</v>
      </c>
      <c r="U339">
        <v>0</v>
      </c>
      <c r="V339">
        <v>0.6</v>
      </c>
      <c r="W339">
        <v>3</v>
      </c>
      <c r="X339">
        <v>1</v>
      </c>
      <c r="Y339">
        <v>0.2</v>
      </c>
      <c r="Z339">
        <v>1</v>
      </c>
      <c r="AA339">
        <v>-1.8870115945963457</v>
      </c>
      <c r="AB339">
        <v>-1.2829904067883351</v>
      </c>
      <c r="AC339">
        <v>-1.5635630006290269</v>
      </c>
      <c r="AD339">
        <v>-0.37268664316758809</v>
      </c>
      <c r="AE339">
        <v>-1.7343655847595874</v>
      </c>
      <c r="AF339">
        <v>-1.1277084716364882</v>
      </c>
      <c r="AG339">
        <v>0.46912228749742374</v>
      </c>
      <c r="AH339">
        <v>5.4930626807029787E-2</v>
      </c>
      <c r="AI339">
        <v>0.93129176313037398</v>
      </c>
    </row>
    <row r="340" spans="1:35" x14ac:dyDescent="0.3">
      <c r="A340">
        <v>29</v>
      </c>
      <c r="B340">
        <v>339</v>
      </c>
      <c r="C340" s="26">
        <v>0</v>
      </c>
      <c r="D340" s="26">
        <v>657</v>
      </c>
      <c r="E340" s="26">
        <v>0</v>
      </c>
      <c r="F340">
        <v>-1.13456798813521</v>
      </c>
      <c r="G340">
        <v>-0.89589583711102305</v>
      </c>
      <c r="H340">
        <v>-0.23867215102418693</v>
      </c>
      <c r="I340" t="s">
        <v>574</v>
      </c>
      <c r="J340" t="s">
        <v>241</v>
      </c>
      <c r="K340" t="s">
        <v>44</v>
      </c>
      <c r="L340" t="s">
        <v>274</v>
      </c>
      <c r="M340" s="27">
        <v>23.6</v>
      </c>
      <c r="N340" s="28">
        <v>4</v>
      </c>
      <c r="O340">
        <v>14.308333333333334</v>
      </c>
      <c r="P340">
        <v>2.75</v>
      </c>
      <c r="Q340">
        <v>0.25</v>
      </c>
      <c r="R340">
        <v>1.75</v>
      </c>
      <c r="S340">
        <v>2</v>
      </c>
      <c r="T340">
        <v>0.25</v>
      </c>
      <c r="U340">
        <v>0</v>
      </c>
      <c r="V340">
        <v>0.26666666666666666</v>
      </c>
      <c r="W340">
        <v>3.75</v>
      </c>
      <c r="X340">
        <v>1</v>
      </c>
      <c r="Y340">
        <v>0.5</v>
      </c>
      <c r="Z340">
        <v>1</v>
      </c>
      <c r="AA340">
        <v>-2.0889867672086861</v>
      </c>
      <c r="AB340">
        <v>-1.2350482381199335</v>
      </c>
      <c r="AC340">
        <v>-1.5099124518484479</v>
      </c>
      <c r="AD340">
        <v>-0.55238394684905656</v>
      </c>
      <c r="AE340">
        <v>-1.6254009749139173</v>
      </c>
      <c r="AF340">
        <v>-1.1277084716364882</v>
      </c>
      <c r="AG340">
        <v>-1.0523783801831121</v>
      </c>
      <c r="AH340">
        <v>0.19746493363006073</v>
      </c>
      <c r="AI340">
        <v>0.93129176313037398</v>
      </c>
    </row>
    <row r="341" spans="1:35" x14ac:dyDescent="0.3">
      <c r="A341">
        <v>29</v>
      </c>
      <c r="B341">
        <v>340</v>
      </c>
      <c r="C341" s="26">
        <v>0</v>
      </c>
      <c r="D341" s="26">
        <v>384</v>
      </c>
      <c r="E341" s="26">
        <v>0</v>
      </c>
      <c r="F341">
        <v>-1.138941898749567</v>
      </c>
      <c r="G341">
        <v>-0.93505024381524626</v>
      </c>
      <c r="H341">
        <v>-0.20389165493432071</v>
      </c>
      <c r="I341" t="s">
        <v>464</v>
      </c>
      <c r="J341" t="s">
        <v>465</v>
      </c>
      <c r="K341" t="s">
        <v>81</v>
      </c>
      <c r="L341" t="s">
        <v>274</v>
      </c>
      <c r="M341" s="27">
        <v>28.1</v>
      </c>
      <c r="N341" s="28">
        <v>5</v>
      </c>
      <c r="O341">
        <v>15.063333333333333</v>
      </c>
      <c r="P341">
        <v>4.8</v>
      </c>
      <c r="Q341">
        <v>0.2</v>
      </c>
      <c r="R341">
        <v>2.2000000000000002</v>
      </c>
      <c r="S341">
        <v>1.4</v>
      </c>
      <c r="T341">
        <v>0.2</v>
      </c>
      <c r="U341">
        <v>0.4</v>
      </c>
      <c r="V341">
        <v>0.24</v>
      </c>
      <c r="W341">
        <v>5</v>
      </c>
      <c r="X341">
        <v>0.73333333333333328</v>
      </c>
      <c r="Y341">
        <v>3</v>
      </c>
      <c r="Z341">
        <v>0.8</v>
      </c>
      <c r="AA341">
        <v>-1.7577474841244476</v>
      </c>
      <c r="AB341">
        <v>-1.2829904067883351</v>
      </c>
      <c r="AC341">
        <v>-1.348960805506711</v>
      </c>
      <c r="AD341">
        <v>-0.82192990237125929</v>
      </c>
      <c r="AE341">
        <v>-1.7343655847595874</v>
      </c>
      <c r="AF341">
        <v>-0.50693582313443308</v>
      </c>
      <c r="AG341">
        <v>-1.5696505527576248</v>
      </c>
      <c r="AH341">
        <v>-0.51966328456219524</v>
      </c>
      <c r="AI341">
        <v>1.1267916496673773</v>
      </c>
    </row>
    <row r="342" spans="1:35" x14ac:dyDescent="0.3">
      <c r="A342">
        <v>29</v>
      </c>
      <c r="B342">
        <v>341</v>
      </c>
      <c r="C342" s="26">
        <v>125.4</v>
      </c>
      <c r="D342" s="26">
        <v>124</v>
      </c>
      <c r="E342" s="26">
        <v>36</v>
      </c>
      <c r="F342">
        <v>-1.1390604730209191</v>
      </c>
      <c r="G342">
        <v>-0.7322016120531607</v>
      </c>
      <c r="H342">
        <v>-0.40685886096775836</v>
      </c>
      <c r="I342" t="s">
        <v>493</v>
      </c>
      <c r="J342" t="s">
        <v>32</v>
      </c>
      <c r="K342" t="s">
        <v>52</v>
      </c>
      <c r="L342" t="s">
        <v>45</v>
      </c>
      <c r="M342" s="27">
        <v>26.4</v>
      </c>
      <c r="N342" s="28">
        <v>5</v>
      </c>
      <c r="O342">
        <v>19.100000000000001</v>
      </c>
      <c r="P342">
        <v>10</v>
      </c>
      <c r="Q342">
        <v>0.4</v>
      </c>
      <c r="R342">
        <v>5.2</v>
      </c>
      <c r="S342">
        <v>0.6</v>
      </c>
      <c r="T342">
        <v>0</v>
      </c>
      <c r="U342">
        <v>0.6</v>
      </c>
      <c r="V342">
        <v>0.53125</v>
      </c>
      <c r="W342">
        <v>6.4</v>
      </c>
      <c r="X342">
        <v>0.60869565217391308</v>
      </c>
      <c r="Y342">
        <v>4.5999999999999996</v>
      </c>
      <c r="Z342">
        <v>1</v>
      </c>
      <c r="AA342">
        <v>-0.91753076605711026</v>
      </c>
      <c r="AB342">
        <v>-1.0912217321147288</v>
      </c>
      <c r="AC342">
        <v>-0.2759498298951335</v>
      </c>
      <c r="AD342">
        <v>-1.1813245097341962</v>
      </c>
      <c r="AE342">
        <v>-2.1702240241422683</v>
      </c>
      <c r="AF342">
        <v>-0.19654949888340564</v>
      </c>
      <c r="AG342">
        <v>0.45231703953761293</v>
      </c>
      <c r="AH342">
        <v>-2.1406229503195893</v>
      </c>
      <c r="AI342">
        <v>0.93129176313037398</v>
      </c>
    </row>
    <row r="343" spans="1:35" x14ac:dyDescent="0.3">
      <c r="A343">
        <v>29</v>
      </c>
      <c r="B343">
        <v>342</v>
      </c>
      <c r="C343" s="26">
        <v>0</v>
      </c>
      <c r="D343" s="26">
        <v>328</v>
      </c>
      <c r="E343" s="26">
        <v>0</v>
      </c>
      <c r="F343">
        <v>-1.1404599547168515</v>
      </c>
      <c r="G343">
        <v>-0.75617383971938479</v>
      </c>
      <c r="H343">
        <v>-0.38428611499746668</v>
      </c>
      <c r="I343" t="s">
        <v>592</v>
      </c>
      <c r="J343" t="s">
        <v>32</v>
      </c>
      <c r="K343" t="s">
        <v>35</v>
      </c>
      <c r="L343" t="s">
        <v>275</v>
      </c>
      <c r="M343" s="27">
        <v>28.4</v>
      </c>
      <c r="N343" s="28">
        <v>5</v>
      </c>
      <c r="O343">
        <v>19.14</v>
      </c>
      <c r="P343">
        <v>6.6</v>
      </c>
      <c r="Q343">
        <v>1.6</v>
      </c>
      <c r="R343">
        <v>1.8</v>
      </c>
      <c r="S343">
        <v>0.6</v>
      </c>
      <c r="T343">
        <v>0.2</v>
      </c>
      <c r="U343">
        <v>0.4</v>
      </c>
      <c r="V343">
        <v>0.52380952380952384</v>
      </c>
      <c r="W343">
        <v>4.2</v>
      </c>
      <c r="X343">
        <v>0.375</v>
      </c>
      <c r="Y343">
        <v>1.6</v>
      </c>
      <c r="Z343">
        <v>1</v>
      </c>
      <c r="AA343">
        <v>-1.466903235562677</v>
      </c>
      <c r="AB343">
        <v>5.9390315926908008E-2</v>
      </c>
      <c r="AC343">
        <v>-1.492028935588255</v>
      </c>
      <c r="AD343">
        <v>-1.1813245097341962</v>
      </c>
      <c r="AE343">
        <v>-1.7343655847595874</v>
      </c>
      <c r="AF343">
        <v>-0.50693582313443308</v>
      </c>
      <c r="AG343">
        <v>0.24636336241312248</v>
      </c>
      <c r="AH343">
        <v>-1.6610519101657191</v>
      </c>
      <c r="AI343">
        <v>0.93129176313037398</v>
      </c>
    </row>
    <row r="344" spans="1:35" x14ac:dyDescent="0.3">
      <c r="A344">
        <v>29</v>
      </c>
      <c r="B344">
        <v>343</v>
      </c>
      <c r="C344" s="26">
        <v>0</v>
      </c>
      <c r="D344" s="26">
        <v>718</v>
      </c>
      <c r="E344" s="26">
        <v>0</v>
      </c>
      <c r="F344">
        <v>-1.1503462770231343</v>
      </c>
      <c r="G344">
        <v>-0.69266543458819485</v>
      </c>
      <c r="H344">
        <v>-0.45768084243493945</v>
      </c>
      <c r="I344" t="s">
        <v>564</v>
      </c>
      <c r="J344" t="s">
        <v>32</v>
      </c>
      <c r="K344" t="s">
        <v>64</v>
      </c>
      <c r="L344" t="s">
        <v>274</v>
      </c>
      <c r="M344" s="27">
        <v>25.3</v>
      </c>
      <c r="N344" s="28">
        <v>5</v>
      </c>
      <c r="O344">
        <v>13.306666666666667</v>
      </c>
      <c r="P344">
        <v>5.6</v>
      </c>
      <c r="Q344">
        <v>1.2</v>
      </c>
      <c r="R344">
        <v>1.4</v>
      </c>
      <c r="S344">
        <v>0.6</v>
      </c>
      <c r="T344">
        <v>0.2</v>
      </c>
      <c r="U344">
        <v>0</v>
      </c>
      <c r="V344">
        <v>0.57894736842105265</v>
      </c>
      <c r="W344">
        <v>3.8</v>
      </c>
      <c r="X344">
        <v>0</v>
      </c>
      <c r="Y344">
        <v>0.2</v>
      </c>
      <c r="Z344">
        <v>0.6</v>
      </c>
      <c r="AA344">
        <v>-1.6284833736525497</v>
      </c>
      <c r="AB344">
        <v>-0.32414703342030438</v>
      </c>
      <c r="AC344">
        <v>-1.6350970656697985</v>
      </c>
      <c r="AD344">
        <v>-1.1813245097341962</v>
      </c>
      <c r="AE344">
        <v>-1.7343655847595874</v>
      </c>
      <c r="AF344">
        <v>-1.1277084716364882</v>
      </c>
      <c r="AG344">
        <v>0.49614349166380672</v>
      </c>
      <c r="AH344">
        <v>-0.42129790028901548</v>
      </c>
      <c r="AI344">
        <v>1.3222915362043808</v>
      </c>
    </row>
    <row r="345" spans="1:35" x14ac:dyDescent="0.3">
      <c r="A345">
        <v>29</v>
      </c>
      <c r="B345">
        <v>344</v>
      </c>
      <c r="C345" s="26">
        <v>0</v>
      </c>
      <c r="D345" s="26">
        <v>376</v>
      </c>
      <c r="E345" s="26">
        <v>0</v>
      </c>
      <c r="F345">
        <v>-1.1549019341627762</v>
      </c>
      <c r="G345">
        <v>-0.95109240006951568</v>
      </c>
      <c r="H345">
        <v>-0.20380953409326052</v>
      </c>
      <c r="I345" t="s">
        <v>589</v>
      </c>
      <c r="J345" t="s">
        <v>32</v>
      </c>
      <c r="K345" t="s">
        <v>98</v>
      </c>
      <c r="L345" t="s">
        <v>275</v>
      </c>
      <c r="M345" s="27">
        <v>26.1</v>
      </c>
      <c r="N345" s="28">
        <v>5</v>
      </c>
      <c r="O345">
        <v>13.073333333333332</v>
      </c>
      <c r="P345">
        <v>3.8</v>
      </c>
      <c r="Q345">
        <v>0.6</v>
      </c>
      <c r="R345">
        <v>2</v>
      </c>
      <c r="S345">
        <v>0.6</v>
      </c>
      <c r="T345">
        <v>0.2</v>
      </c>
      <c r="U345">
        <v>0.4</v>
      </c>
      <c r="V345">
        <v>0.31578947368421051</v>
      </c>
      <c r="W345">
        <v>3.8</v>
      </c>
      <c r="X345">
        <v>0.66666666666666663</v>
      </c>
      <c r="Y345">
        <v>1.2</v>
      </c>
      <c r="Z345">
        <v>1.6</v>
      </c>
      <c r="AA345">
        <v>-1.9193276222143201</v>
      </c>
      <c r="AB345">
        <v>-0.89945305744112281</v>
      </c>
      <c r="AC345">
        <v>-1.4204948705474831</v>
      </c>
      <c r="AD345">
        <v>-1.1813245097341962</v>
      </c>
      <c r="AE345">
        <v>-1.7343655847595874</v>
      </c>
      <c r="AF345">
        <v>-0.50693582313443308</v>
      </c>
      <c r="AG345">
        <v>-0.82031016500557208</v>
      </c>
      <c r="AH345">
        <v>-0.42241207130829067</v>
      </c>
      <c r="AI345">
        <v>0.34479210351936379</v>
      </c>
    </row>
    <row r="346" spans="1:35" x14ac:dyDescent="0.3">
      <c r="A346">
        <v>29</v>
      </c>
      <c r="B346">
        <v>345</v>
      </c>
      <c r="C346" s="26">
        <v>0</v>
      </c>
      <c r="D346" s="26">
        <v>0</v>
      </c>
      <c r="E346" s="26">
        <v>0</v>
      </c>
      <c r="F346">
        <v>-1.1561524164839267</v>
      </c>
      <c r="G346">
        <v>-1.000979035769173</v>
      </c>
      <c r="H346">
        <v>-0.15517338071475373</v>
      </c>
      <c r="I346" t="s">
        <v>579</v>
      </c>
      <c r="J346" t="s">
        <v>32</v>
      </c>
      <c r="K346" t="s">
        <v>48</v>
      </c>
      <c r="L346" t="s">
        <v>274</v>
      </c>
      <c r="M346" s="27">
        <v>29.4</v>
      </c>
      <c r="N346" s="28">
        <v>1</v>
      </c>
      <c r="O346">
        <v>11.516666666666667</v>
      </c>
      <c r="P346">
        <v>5</v>
      </c>
      <c r="Q346">
        <v>1</v>
      </c>
      <c r="R346">
        <v>3</v>
      </c>
      <c r="S346">
        <v>0</v>
      </c>
      <c r="T346">
        <v>0</v>
      </c>
      <c r="U346">
        <v>0</v>
      </c>
      <c r="V346">
        <v>0.5</v>
      </c>
      <c r="W346">
        <v>4</v>
      </c>
      <c r="X346">
        <v>0</v>
      </c>
      <c r="Y346">
        <v>0</v>
      </c>
      <c r="Z346">
        <v>3</v>
      </c>
      <c r="AA346">
        <v>-1.725431456506473</v>
      </c>
      <c r="AB346">
        <v>-0.51591570809391052</v>
      </c>
      <c r="AC346">
        <v>-1.0628245453436238</v>
      </c>
      <c r="AD346">
        <v>-1.4508704652563991</v>
      </c>
      <c r="AE346">
        <v>-2.1702240241422683</v>
      </c>
      <c r="AF346">
        <v>-1.1277084716364882</v>
      </c>
      <c r="AG346">
        <v>0.10796269570458877</v>
      </c>
      <c r="AH346">
        <v>-4.0092244408324193E-2</v>
      </c>
      <c r="AI346">
        <v>-1.0237071022396598</v>
      </c>
    </row>
    <row r="347" spans="1:35" x14ac:dyDescent="0.3">
      <c r="A347">
        <v>29</v>
      </c>
      <c r="B347">
        <v>346</v>
      </c>
      <c r="C347" s="26">
        <v>0</v>
      </c>
      <c r="D347" s="26">
        <v>225</v>
      </c>
      <c r="E347" s="26">
        <v>1</v>
      </c>
      <c r="F347">
        <v>-1.1602658774139594</v>
      </c>
      <c r="G347">
        <v>-0.95739197329963255</v>
      </c>
      <c r="H347">
        <v>-0.20287390411432682</v>
      </c>
      <c r="I347" t="s">
        <v>581</v>
      </c>
      <c r="J347" t="s">
        <v>32</v>
      </c>
      <c r="K347" t="s">
        <v>44</v>
      </c>
      <c r="L347" t="s">
        <v>275</v>
      </c>
      <c r="M347" s="27">
        <v>24.9</v>
      </c>
      <c r="N347" s="28">
        <v>5</v>
      </c>
      <c r="O347">
        <v>9.0533333333333328</v>
      </c>
      <c r="P347">
        <v>4</v>
      </c>
      <c r="Q347">
        <v>0</v>
      </c>
      <c r="R347">
        <v>3.4</v>
      </c>
      <c r="S347">
        <v>1</v>
      </c>
      <c r="T347">
        <v>0</v>
      </c>
      <c r="U347">
        <v>0.2</v>
      </c>
      <c r="V347">
        <v>0.46666666666666667</v>
      </c>
      <c r="W347">
        <v>3</v>
      </c>
      <c r="X347">
        <v>0.8571428571428571</v>
      </c>
      <c r="Y347">
        <v>1.4</v>
      </c>
      <c r="Z347">
        <v>2.4</v>
      </c>
      <c r="AA347">
        <v>-1.8870115945963457</v>
      </c>
      <c r="AB347">
        <v>-1.4747590814619411</v>
      </c>
      <c r="AC347">
        <v>-0.91975641526208018</v>
      </c>
      <c r="AD347">
        <v>-1.0016272060527278</v>
      </c>
      <c r="AE347">
        <v>-2.1702240241422683</v>
      </c>
      <c r="AF347">
        <v>-0.81732214738546061</v>
      </c>
      <c r="AG347">
        <v>-5.7459175170327802E-2</v>
      </c>
      <c r="AH347">
        <v>0.14883932700310856</v>
      </c>
      <c r="AI347">
        <v>-0.43720744262864947</v>
      </c>
    </row>
    <row r="348" spans="1:35" x14ac:dyDescent="0.3">
      <c r="A348">
        <v>29</v>
      </c>
      <c r="B348">
        <v>347</v>
      </c>
      <c r="C348" s="26">
        <v>0</v>
      </c>
      <c r="D348" s="26">
        <v>314</v>
      </c>
      <c r="E348" s="26">
        <v>0</v>
      </c>
      <c r="F348">
        <v>-1.1652100618972445</v>
      </c>
      <c r="G348">
        <v>-0.74401535396773943</v>
      </c>
      <c r="H348">
        <v>-0.42119470792950509</v>
      </c>
      <c r="I348" t="s">
        <v>580</v>
      </c>
      <c r="J348" t="s">
        <v>32</v>
      </c>
      <c r="K348" t="s">
        <v>90</v>
      </c>
      <c r="L348" t="s">
        <v>275</v>
      </c>
      <c r="M348" s="27">
        <v>24.1</v>
      </c>
      <c r="N348" s="28">
        <v>5</v>
      </c>
      <c r="O348">
        <v>13.470000000000002</v>
      </c>
      <c r="P348">
        <v>4</v>
      </c>
      <c r="Q348">
        <v>1</v>
      </c>
      <c r="R348">
        <v>2.4</v>
      </c>
      <c r="S348">
        <v>0.8</v>
      </c>
      <c r="T348">
        <v>0</v>
      </c>
      <c r="U348">
        <v>0.4</v>
      </c>
      <c r="V348">
        <v>0.46666666666666667</v>
      </c>
      <c r="W348">
        <v>3</v>
      </c>
      <c r="X348">
        <v>0.33333333333333331</v>
      </c>
      <c r="Y348">
        <v>0.6</v>
      </c>
      <c r="Z348">
        <v>0.4</v>
      </c>
      <c r="AA348">
        <v>-1.8870115945963457</v>
      </c>
      <c r="AB348">
        <v>-0.51591570809391052</v>
      </c>
      <c r="AC348">
        <v>-1.2774267404659394</v>
      </c>
      <c r="AD348">
        <v>-1.091475857893462</v>
      </c>
      <c r="AE348">
        <v>-2.1702240241422683</v>
      </c>
      <c r="AF348">
        <v>-0.50693582313443308</v>
      </c>
      <c r="AG348">
        <v>-5.7459175170327802E-2</v>
      </c>
      <c r="AH348">
        <v>-0.70748068495435279</v>
      </c>
      <c r="AI348">
        <v>1.517791422741384</v>
      </c>
    </row>
    <row r="349" spans="1:35" x14ac:dyDescent="0.3">
      <c r="A349">
        <v>29</v>
      </c>
      <c r="B349">
        <v>348</v>
      </c>
      <c r="C349" s="26">
        <v>0</v>
      </c>
      <c r="D349" s="26">
        <v>409</v>
      </c>
      <c r="E349" s="26">
        <v>0</v>
      </c>
      <c r="F349">
        <v>-1.1678534644782574</v>
      </c>
      <c r="G349">
        <v>-0.69056463836393078</v>
      </c>
      <c r="H349">
        <v>-0.47728882611432666</v>
      </c>
      <c r="I349" t="s">
        <v>608</v>
      </c>
      <c r="J349" t="s">
        <v>32</v>
      </c>
      <c r="K349" t="s">
        <v>50</v>
      </c>
      <c r="L349" t="s">
        <v>275</v>
      </c>
      <c r="M349" s="27">
        <v>25</v>
      </c>
      <c r="N349" s="28">
        <v>5</v>
      </c>
      <c r="O349">
        <v>8.7200000000000006</v>
      </c>
      <c r="P349">
        <v>3.6</v>
      </c>
      <c r="Q349">
        <v>0.8</v>
      </c>
      <c r="R349">
        <v>1</v>
      </c>
      <c r="S349">
        <v>0.4</v>
      </c>
      <c r="T349">
        <v>0.4</v>
      </c>
      <c r="U349">
        <v>0</v>
      </c>
      <c r="V349">
        <v>0.63636363636363635</v>
      </c>
      <c r="W349">
        <v>2.2000000000000002</v>
      </c>
      <c r="X349">
        <v>0</v>
      </c>
      <c r="Y349">
        <v>0</v>
      </c>
      <c r="Z349">
        <v>0.4</v>
      </c>
      <c r="AA349">
        <v>-1.9516436498322947</v>
      </c>
      <c r="AB349">
        <v>-0.70768438276751655</v>
      </c>
      <c r="AC349">
        <v>-1.7781651957513422</v>
      </c>
      <c r="AD349">
        <v>-1.2711731615749304</v>
      </c>
      <c r="AE349">
        <v>-1.2985071453769068</v>
      </c>
      <c r="AF349">
        <v>-1.1277084716364882</v>
      </c>
      <c r="AG349">
        <v>0.4421010833310407</v>
      </c>
      <c r="AH349">
        <v>-4.0092244408324193E-2</v>
      </c>
      <c r="AI349">
        <v>1.517791422741384</v>
      </c>
    </row>
    <row r="350" spans="1:35" x14ac:dyDescent="0.3">
      <c r="A350">
        <v>30</v>
      </c>
      <c r="B350">
        <v>349</v>
      </c>
      <c r="C350" s="26">
        <v>0</v>
      </c>
      <c r="D350" s="26">
        <v>254</v>
      </c>
      <c r="E350" s="26">
        <v>1</v>
      </c>
      <c r="F350">
        <v>-1.1716327277713172</v>
      </c>
      <c r="G350">
        <v>-0.75653647033664517</v>
      </c>
      <c r="H350">
        <v>-0.41509625743467204</v>
      </c>
      <c r="I350" t="s">
        <v>582</v>
      </c>
      <c r="J350" t="s">
        <v>32</v>
      </c>
      <c r="K350" t="s">
        <v>118</v>
      </c>
      <c r="L350" t="s">
        <v>275</v>
      </c>
      <c r="M350" s="27">
        <v>33.299999999999997</v>
      </c>
      <c r="N350" s="28">
        <v>4</v>
      </c>
      <c r="O350">
        <v>9.7208333333333332</v>
      </c>
      <c r="P350">
        <v>3</v>
      </c>
      <c r="Q350">
        <v>0.5</v>
      </c>
      <c r="R350">
        <v>2.25</v>
      </c>
      <c r="S350">
        <v>0.75</v>
      </c>
      <c r="T350">
        <v>0</v>
      </c>
      <c r="U350">
        <v>0.25</v>
      </c>
      <c r="V350">
        <v>0.4</v>
      </c>
      <c r="W350">
        <v>2.5</v>
      </c>
      <c r="X350">
        <v>1</v>
      </c>
      <c r="Y350">
        <v>0.5</v>
      </c>
      <c r="Z350">
        <v>0.25</v>
      </c>
      <c r="AA350">
        <v>-2.0485917326862184</v>
      </c>
      <c r="AB350">
        <v>-0.99533739477792582</v>
      </c>
      <c r="AC350">
        <v>-1.3310772892465181</v>
      </c>
      <c r="AD350">
        <v>-1.1139380208536456</v>
      </c>
      <c r="AE350">
        <v>-2.1702240241422683</v>
      </c>
      <c r="AF350">
        <v>-0.73972556632270381</v>
      </c>
      <c r="AG350">
        <v>-0.27181547627472358</v>
      </c>
      <c r="AH350">
        <v>0.19746493363006073</v>
      </c>
      <c r="AI350">
        <v>1.6644163376441365</v>
      </c>
    </row>
    <row r="351" spans="1:35" x14ac:dyDescent="0.3">
      <c r="A351">
        <v>30</v>
      </c>
      <c r="B351">
        <v>350</v>
      </c>
      <c r="C351" s="26">
        <v>0</v>
      </c>
      <c r="D351" s="26">
        <v>755</v>
      </c>
      <c r="E351" s="26">
        <v>0</v>
      </c>
      <c r="F351">
        <v>-1.1754208241316912</v>
      </c>
      <c r="G351">
        <v>-0.80111939555818656</v>
      </c>
      <c r="H351">
        <v>-0.37430142857350468</v>
      </c>
      <c r="I351" t="s">
        <v>598</v>
      </c>
      <c r="J351" t="s">
        <v>32</v>
      </c>
      <c r="K351" t="s">
        <v>37</v>
      </c>
      <c r="L351" t="s">
        <v>274</v>
      </c>
      <c r="M351" s="27">
        <v>20.8</v>
      </c>
      <c r="N351" s="28">
        <v>5</v>
      </c>
      <c r="O351">
        <v>10.52</v>
      </c>
      <c r="P351">
        <v>3.2</v>
      </c>
      <c r="Q351">
        <v>0.8</v>
      </c>
      <c r="R351">
        <v>2</v>
      </c>
      <c r="S351">
        <v>0.6</v>
      </c>
      <c r="T351">
        <v>0.2</v>
      </c>
      <c r="U351">
        <v>0</v>
      </c>
      <c r="V351">
        <v>0.33333333333333331</v>
      </c>
      <c r="W351">
        <v>3.6</v>
      </c>
      <c r="X351">
        <v>0</v>
      </c>
      <c r="Y351">
        <v>0</v>
      </c>
      <c r="Z351">
        <v>0.2</v>
      </c>
      <c r="AA351">
        <v>-2.0162757050682436</v>
      </c>
      <c r="AB351">
        <v>-0.70768438276751655</v>
      </c>
      <c r="AC351">
        <v>-1.4204948705474831</v>
      </c>
      <c r="AD351">
        <v>-1.1813245097341962</v>
      </c>
      <c r="AE351">
        <v>-1.7343655847595874</v>
      </c>
      <c r="AF351">
        <v>-1.1277084716364882</v>
      </c>
      <c r="AG351">
        <v>-0.69542010038022983</v>
      </c>
      <c r="AH351">
        <v>-4.0092244408324193E-2</v>
      </c>
      <c r="AI351">
        <v>1.7132913092783875</v>
      </c>
    </row>
    <row r="352" spans="1:35" x14ac:dyDescent="0.3">
      <c r="A352">
        <v>30</v>
      </c>
      <c r="B352">
        <v>351</v>
      </c>
      <c r="C352" s="26">
        <v>0</v>
      </c>
      <c r="D352" s="26">
        <v>222</v>
      </c>
      <c r="E352" s="26">
        <v>1</v>
      </c>
      <c r="F352">
        <v>-1.1785066731859799</v>
      </c>
      <c r="G352">
        <v>-0.80262853163082204</v>
      </c>
      <c r="H352">
        <v>-0.37587814155515786</v>
      </c>
      <c r="I352" t="s">
        <v>585</v>
      </c>
      <c r="J352" t="s">
        <v>32</v>
      </c>
      <c r="K352" t="s">
        <v>124</v>
      </c>
      <c r="L352" t="s">
        <v>275</v>
      </c>
      <c r="M352" s="27">
        <v>21.6</v>
      </c>
      <c r="N352" s="28">
        <v>4</v>
      </c>
      <c r="O352">
        <v>6.8541666666666661</v>
      </c>
      <c r="P352">
        <v>3.5</v>
      </c>
      <c r="Q352">
        <v>0</v>
      </c>
      <c r="R352">
        <v>1.25</v>
      </c>
      <c r="S352">
        <v>0.25</v>
      </c>
      <c r="T352">
        <v>0.25</v>
      </c>
      <c r="U352">
        <v>0.5</v>
      </c>
      <c r="V352">
        <v>0.4</v>
      </c>
      <c r="W352">
        <v>3.75</v>
      </c>
      <c r="X352">
        <v>1</v>
      </c>
      <c r="Y352">
        <v>0.5</v>
      </c>
      <c r="Z352">
        <v>0.5</v>
      </c>
      <c r="AA352">
        <v>-1.9678016636412818</v>
      </c>
      <c r="AB352">
        <v>-1.4747590814619411</v>
      </c>
      <c r="AC352">
        <v>-1.6887476144503775</v>
      </c>
      <c r="AD352">
        <v>-1.3385596504554811</v>
      </c>
      <c r="AE352">
        <v>-1.6254009749139173</v>
      </c>
      <c r="AF352">
        <v>-0.35174266100891938</v>
      </c>
      <c r="AG352">
        <v>-0.39415155184842277</v>
      </c>
      <c r="AH352">
        <v>0.19746493363006073</v>
      </c>
      <c r="AI352">
        <v>1.4200414794728824</v>
      </c>
    </row>
    <row r="353" spans="1:35" x14ac:dyDescent="0.3">
      <c r="A353">
        <v>30</v>
      </c>
      <c r="B353">
        <v>352</v>
      </c>
      <c r="C353" s="26">
        <v>0</v>
      </c>
      <c r="D353" s="26">
        <v>280</v>
      </c>
      <c r="E353" s="26">
        <v>1</v>
      </c>
      <c r="F353">
        <v>-1.1873867873397654</v>
      </c>
      <c r="G353">
        <v>-0.90456061674346822</v>
      </c>
      <c r="H353">
        <v>-0.28282617059629722</v>
      </c>
      <c r="I353" t="s">
        <v>586</v>
      </c>
      <c r="J353" t="s">
        <v>32</v>
      </c>
      <c r="K353" t="s">
        <v>118</v>
      </c>
      <c r="L353" t="s">
        <v>274</v>
      </c>
      <c r="M353" s="27">
        <v>33.6</v>
      </c>
      <c r="N353" s="28">
        <v>5</v>
      </c>
      <c r="O353">
        <v>16.853333333333332</v>
      </c>
      <c r="P353">
        <v>4.8</v>
      </c>
      <c r="Q353">
        <v>1</v>
      </c>
      <c r="R353">
        <v>1.4</v>
      </c>
      <c r="S353">
        <v>1.8</v>
      </c>
      <c r="T353">
        <v>0.2</v>
      </c>
      <c r="U353">
        <v>0</v>
      </c>
      <c r="V353">
        <v>0.27586206896551724</v>
      </c>
      <c r="W353">
        <v>5.8</v>
      </c>
      <c r="X353">
        <v>0.5</v>
      </c>
      <c r="Y353">
        <v>1.2</v>
      </c>
      <c r="Z353">
        <v>0.2</v>
      </c>
      <c r="AA353">
        <v>-1.7577474841244476</v>
      </c>
      <c r="AB353">
        <v>-0.51591570809391052</v>
      </c>
      <c r="AC353">
        <v>-1.6350970656697985</v>
      </c>
      <c r="AD353">
        <v>-0.64223259868979077</v>
      </c>
      <c r="AE353">
        <v>-1.7343655847595874</v>
      </c>
      <c r="AF353">
        <v>-1.1277084716364882</v>
      </c>
      <c r="AG353">
        <v>-1.5426293485912421</v>
      </c>
      <c r="AH353">
        <v>-0.89864059840433619</v>
      </c>
      <c r="AI353">
        <v>1.7132913092783875</v>
      </c>
    </row>
    <row r="354" spans="1:35" x14ac:dyDescent="0.3">
      <c r="A354">
        <v>30</v>
      </c>
      <c r="B354">
        <v>353</v>
      </c>
      <c r="C354" s="26">
        <v>0</v>
      </c>
      <c r="D354" s="26">
        <v>450</v>
      </c>
      <c r="E354" s="26">
        <v>0</v>
      </c>
      <c r="F354">
        <v>-1.1905040728854419</v>
      </c>
      <c r="G354">
        <v>-0.81316403093496936</v>
      </c>
      <c r="H354">
        <v>-0.37734004195047255</v>
      </c>
      <c r="I354" t="s">
        <v>587</v>
      </c>
      <c r="J354" t="s">
        <v>32</v>
      </c>
      <c r="K354" t="s">
        <v>98</v>
      </c>
      <c r="L354" t="s">
        <v>274</v>
      </c>
      <c r="M354" s="27">
        <v>25.8</v>
      </c>
      <c r="N354" s="28">
        <v>5</v>
      </c>
      <c r="O354">
        <v>7.7200000000000006</v>
      </c>
      <c r="P354">
        <v>3.8</v>
      </c>
      <c r="Q354">
        <v>1</v>
      </c>
      <c r="R354">
        <v>1.4</v>
      </c>
      <c r="S354">
        <v>0.2</v>
      </c>
      <c r="T354">
        <v>0.2</v>
      </c>
      <c r="U354">
        <v>0</v>
      </c>
      <c r="V354">
        <v>0.41176470588235292</v>
      </c>
      <c r="W354">
        <v>3.4</v>
      </c>
      <c r="X354">
        <v>0</v>
      </c>
      <c r="Y354">
        <v>0</v>
      </c>
      <c r="Z354">
        <v>0.6</v>
      </c>
      <c r="AA354">
        <v>-1.9193276222143201</v>
      </c>
      <c r="AB354">
        <v>-0.51591570809391052</v>
      </c>
      <c r="AC354">
        <v>-1.6350970656697985</v>
      </c>
      <c r="AD354">
        <v>-1.3610218134156646</v>
      </c>
      <c r="AE354">
        <v>-1.7343655847595874</v>
      </c>
      <c r="AF354">
        <v>-1.1277084716364882</v>
      </c>
      <c r="AG354">
        <v>-0.30723930442101199</v>
      </c>
      <c r="AH354">
        <v>-4.0092244408324193E-2</v>
      </c>
      <c r="AI354">
        <v>1.3222915362043808</v>
      </c>
    </row>
    <row r="355" spans="1:35" x14ac:dyDescent="0.3">
      <c r="A355">
        <v>30</v>
      </c>
      <c r="B355">
        <v>354</v>
      </c>
      <c r="C355" s="26">
        <v>0</v>
      </c>
      <c r="D355" s="26">
        <v>349</v>
      </c>
      <c r="E355" s="26">
        <v>1</v>
      </c>
      <c r="F355">
        <v>-1.2003270011669043</v>
      </c>
      <c r="G355">
        <v>-0.78973516287256706</v>
      </c>
      <c r="H355">
        <v>-0.41059183829433721</v>
      </c>
      <c r="I355" t="s">
        <v>544</v>
      </c>
      <c r="J355" t="s">
        <v>32</v>
      </c>
      <c r="K355" t="s">
        <v>35</v>
      </c>
      <c r="L355" t="s">
        <v>275</v>
      </c>
      <c r="M355" s="27">
        <v>30.7</v>
      </c>
      <c r="N355" s="28">
        <v>5</v>
      </c>
      <c r="O355">
        <v>10.129999999999999</v>
      </c>
      <c r="P355">
        <v>4.8</v>
      </c>
      <c r="Q355">
        <v>1.4</v>
      </c>
      <c r="R355">
        <v>1.2</v>
      </c>
      <c r="S355">
        <v>0.6</v>
      </c>
      <c r="T355">
        <v>0</v>
      </c>
      <c r="U355">
        <v>0</v>
      </c>
      <c r="V355">
        <v>0.4</v>
      </c>
      <c r="W355">
        <v>4</v>
      </c>
      <c r="X355">
        <v>0.5</v>
      </c>
      <c r="Y355">
        <v>0.4</v>
      </c>
      <c r="Z355">
        <v>0.2</v>
      </c>
      <c r="AA355">
        <v>-1.7577474841244476</v>
      </c>
      <c r="AB355">
        <v>-0.13237835874669829</v>
      </c>
      <c r="AC355">
        <v>-1.7066311307105704</v>
      </c>
      <c r="AD355">
        <v>-1.1813245097341962</v>
      </c>
      <c r="AE355">
        <v>-2.1702240241422683</v>
      </c>
      <c r="AF355">
        <v>-1.1277084716364882</v>
      </c>
      <c r="AG355">
        <v>-0.41861876696316258</v>
      </c>
      <c r="AH355">
        <v>-0.32627502907366152</v>
      </c>
      <c r="AI355">
        <v>1.7132913092783875</v>
      </c>
    </row>
    <row r="356" spans="1:35" x14ac:dyDescent="0.3">
      <c r="A356">
        <v>30</v>
      </c>
      <c r="B356">
        <v>355</v>
      </c>
      <c r="C356" s="26">
        <v>0</v>
      </c>
      <c r="D356" s="26">
        <v>710</v>
      </c>
      <c r="E356" s="26">
        <v>0</v>
      </c>
      <c r="F356">
        <v>-1.2017974273568957</v>
      </c>
      <c r="G356">
        <v>-0.65964440530294388</v>
      </c>
      <c r="H356">
        <v>-0.54215302205395177</v>
      </c>
      <c r="I356" t="s">
        <v>588</v>
      </c>
      <c r="J356" t="s">
        <v>241</v>
      </c>
      <c r="K356" t="s">
        <v>66</v>
      </c>
      <c r="L356" t="s">
        <v>275</v>
      </c>
      <c r="M356" s="27">
        <v>22.6</v>
      </c>
      <c r="N356" s="28">
        <v>5</v>
      </c>
      <c r="O356">
        <v>10.26</v>
      </c>
      <c r="P356">
        <v>4.4000000000000004</v>
      </c>
      <c r="Q356">
        <v>0.8</v>
      </c>
      <c r="R356">
        <v>1.6</v>
      </c>
      <c r="S356">
        <v>0.2</v>
      </c>
      <c r="T356">
        <v>0</v>
      </c>
      <c r="U356">
        <v>0</v>
      </c>
      <c r="V356">
        <v>0.7</v>
      </c>
      <c r="W356">
        <v>2</v>
      </c>
      <c r="X356">
        <v>1</v>
      </c>
      <c r="Y356">
        <v>0.8</v>
      </c>
      <c r="Z356">
        <v>0</v>
      </c>
      <c r="AA356">
        <v>-1.8223795393603965</v>
      </c>
      <c r="AB356">
        <v>-0.70768438276751655</v>
      </c>
      <c r="AC356">
        <v>-1.5635630006290269</v>
      </c>
      <c r="AD356">
        <v>-1.3610218134156646</v>
      </c>
      <c r="AE356">
        <v>-2.1702240241422683</v>
      </c>
      <c r="AF356">
        <v>-1.1277084716364882</v>
      </c>
      <c r="AG356">
        <v>0.56699114795638306</v>
      </c>
      <c r="AH356">
        <v>0.33999924045309177</v>
      </c>
      <c r="AI356">
        <v>1.9087911958153909</v>
      </c>
    </row>
    <row r="357" spans="1:35" x14ac:dyDescent="0.3">
      <c r="A357">
        <v>30</v>
      </c>
      <c r="B357">
        <v>356</v>
      </c>
      <c r="C357" s="26">
        <v>0</v>
      </c>
      <c r="D357" s="26">
        <v>249</v>
      </c>
      <c r="E357" s="26">
        <v>1</v>
      </c>
      <c r="F357">
        <v>-1.2041565105383802</v>
      </c>
      <c r="G357">
        <v>-0.89079004613057755</v>
      </c>
      <c r="H357">
        <v>-0.31336646440780269</v>
      </c>
      <c r="I357" t="s">
        <v>584</v>
      </c>
      <c r="J357" t="s">
        <v>32</v>
      </c>
      <c r="K357" t="s">
        <v>74</v>
      </c>
      <c r="L357" t="s">
        <v>45</v>
      </c>
      <c r="M357" s="27">
        <v>31.6</v>
      </c>
      <c r="N357" s="28">
        <v>5</v>
      </c>
      <c r="O357">
        <v>12.996666666666666</v>
      </c>
      <c r="P357">
        <v>5</v>
      </c>
      <c r="Q357">
        <v>0.2</v>
      </c>
      <c r="R357">
        <v>2.6</v>
      </c>
      <c r="S357">
        <v>0.2</v>
      </c>
      <c r="T357">
        <v>0.2</v>
      </c>
      <c r="U357">
        <v>0.4</v>
      </c>
      <c r="V357">
        <v>0.45833333333333331</v>
      </c>
      <c r="W357">
        <v>4.8</v>
      </c>
      <c r="X357">
        <v>0.5</v>
      </c>
      <c r="Y357">
        <v>0.8</v>
      </c>
      <c r="Z357">
        <v>1.4</v>
      </c>
      <c r="AA357">
        <v>-1.725431456506473</v>
      </c>
      <c r="AB357">
        <v>-1.2829904067883351</v>
      </c>
      <c r="AC357">
        <v>-1.2058926754251675</v>
      </c>
      <c r="AD357">
        <v>-1.3610218134156646</v>
      </c>
      <c r="AE357">
        <v>-1.7343655847595874</v>
      </c>
      <c r="AF357">
        <v>-0.50693582313443308</v>
      </c>
      <c r="AG357">
        <v>-0.12830683146290392</v>
      </c>
      <c r="AH357">
        <v>-0.61245781373899899</v>
      </c>
      <c r="AI357">
        <v>0.5402919900563673</v>
      </c>
    </row>
    <row r="358" spans="1:35" x14ac:dyDescent="0.3">
      <c r="A358">
        <v>30</v>
      </c>
      <c r="B358">
        <v>357</v>
      </c>
      <c r="C358" s="26">
        <v>0</v>
      </c>
      <c r="D358" s="26">
        <v>209</v>
      </c>
      <c r="E358" s="26">
        <v>1</v>
      </c>
      <c r="F358">
        <v>-1.214629521980747</v>
      </c>
      <c r="G358">
        <v>-0.81502281321213554</v>
      </c>
      <c r="H358">
        <v>-0.39960670876861148</v>
      </c>
      <c r="I358" t="s">
        <v>541</v>
      </c>
      <c r="J358" t="s">
        <v>32</v>
      </c>
      <c r="K358" t="s">
        <v>44</v>
      </c>
      <c r="L358" t="s">
        <v>275</v>
      </c>
      <c r="M358" s="27">
        <v>24.3</v>
      </c>
      <c r="N358" s="28">
        <v>5</v>
      </c>
      <c r="O358">
        <v>11.693333333333333</v>
      </c>
      <c r="P358">
        <v>3.6</v>
      </c>
      <c r="Q358">
        <v>0</v>
      </c>
      <c r="R358">
        <v>2.8</v>
      </c>
      <c r="S358">
        <v>1.2</v>
      </c>
      <c r="T358">
        <v>0</v>
      </c>
      <c r="U358">
        <v>0.2</v>
      </c>
      <c r="V358">
        <v>0.5</v>
      </c>
      <c r="W358">
        <v>2</v>
      </c>
      <c r="X358">
        <v>0.8</v>
      </c>
      <c r="Y358">
        <v>2</v>
      </c>
      <c r="Z358">
        <v>0.8</v>
      </c>
      <c r="AA358">
        <v>-1.9516436498322947</v>
      </c>
      <c r="AB358">
        <v>-1.4747590814619411</v>
      </c>
      <c r="AC358">
        <v>-1.1343586103843957</v>
      </c>
      <c r="AD358">
        <v>-0.9117785542119935</v>
      </c>
      <c r="AE358">
        <v>-2.1702240241422683</v>
      </c>
      <c r="AF358">
        <v>-0.81732214738546061</v>
      </c>
      <c r="AG358">
        <v>4.0409685288631744E-2</v>
      </c>
      <c r="AH358">
        <v>-4.2320586446874767E-2</v>
      </c>
      <c r="AI358">
        <v>1.1267916496673773</v>
      </c>
    </row>
    <row r="359" spans="1:35" x14ac:dyDescent="0.3">
      <c r="A359">
        <v>30</v>
      </c>
      <c r="B359">
        <v>358</v>
      </c>
      <c r="C359" s="26">
        <v>0</v>
      </c>
      <c r="D359" s="26">
        <v>191</v>
      </c>
      <c r="E359" s="26">
        <v>1</v>
      </c>
      <c r="F359">
        <v>-1.2182739265102283</v>
      </c>
      <c r="G359">
        <v>-0.86433055135965486</v>
      </c>
      <c r="H359">
        <v>-0.35394337515057339</v>
      </c>
      <c r="I359" t="s">
        <v>583</v>
      </c>
      <c r="J359" t="s">
        <v>32</v>
      </c>
      <c r="K359" t="s">
        <v>52</v>
      </c>
      <c r="L359" t="s">
        <v>45</v>
      </c>
      <c r="M359" s="27">
        <v>21.3</v>
      </c>
      <c r="N359" s="28">
        <v>5</v>
      </c>
      <c r="O359">
        <v>11.559999999999999</v>
      </c>
      <c r="P359">
        <v>3.4</v>
      </c>
      <c r="Q359">
        <v>0</v>
      </c>
      <c r="R359">
        <v>2</v>
      </c>
      <c r="S359">
        <v>0.4</v>
      </c>
      <c r="T359">
        <v>0.2</v>
      </c>
      <c r="U359">
        <v>0.4</v>
      </c>
      <c r="V359">
        <v>0.4375</v>
      </c>
      <c r="W359">
        <v>3.2</v>
      </c>
      <c r="X359">
        <v>0.75</v>
      </c>
      <c r="Y359">
        <v>0.8</v>
      </c>
      <c r="Z359">
        <v>1</v>
      </c>
      <c r="AA359">
        <v>-1.9839596774502692</v>
      </c>
      <c r="AB359">
        <v>-1.4747590814619411</v>
      </c>
      <c r="AC359">
        <v>-1.4204948705474831</v>
      </c>
      <c r="AD359">
        <v>-1.2711731615749304</v>
      </c>
      <c r="AE359">
        <v>-1.7343655847595874</v>
      </c>
      <c r="AF359">
        <v>-0.50693582313443308</v>
      </c>
      <c r="AG359">
        <v>-0.18234923979567</v>
      </c>
      <c r="AH359">
        <v>-0.13622928664295381</v>
      </c>
      <c r="AI359">
        <v>0.93129176313037398</v>
      </c>
    </row>
    <row r="360" spans="1:35" x14ac:dyDescent="0.3">
      <c r="A360">
        <v>30</v>
      </c>
      <c r="B360">
        <v>359</v>
      </c>
      <c r="C360" s="26">
        <v>0</v>
      </c>
      <c r="D360" s="26">
        <v>498</v>
      </c>
      <c r="E360" s="26">
        <v>0</v>
      </c>
      <c r="F360">
        <v>-1.2228977142694124</v>
      </c>
      <c r="G360">
        <v>-0.93138999850953019</v>
      </c>
      <c r="H360">
        <v>-0.29150771575988221</v>
      </c>
      <c r="I360" t="s">
        <v>591</v>
      </c>
      <c r="J360" t="s">
        <v>32</v>
      </c>
      <c r="K360" t="s">
        <v>78</v>
      </c>
      <c r="L360" t="s">
        <v>274</v>
      </c>
      <c r="M360" s="27">
        <v>26.3</v>
      </c>
      <c r="N360" s="28">
        <v>2</v>
      </c>
      <c r="O360">
        <v>8.4833333333333325</v>
      </c>
      <c r="P360">
        <v>1</v>
      </c>
      <c r="Q360">
        <v>0</v>
      </c>
      <c r="R360">
        <v>1.5</v>
      </c>
      <c r="S360">
        <v>2</v>
      </c>
      <c r="T360">
        <v>0</v>
      </c>
      <c r="U360">
        <v>0.5</v>
      </c>
      <c r="V360">
        <v>0.16666666666666666</v>
      </c>
      <c r="W360">
        <v>3</v>
      </c>
      <c r="X360">
        <v>0</v>
      </c>
      <c r="Y360">
        <v>0</v>
      </c>
      <c r="Z360">
        <v>0.5</v>
      </c>
      <c r="AA360">
        <v>-2.3717520088659634</v>
      </c>
      <c r="AB360">
        <v>-1.4747590814619411</v>
      </c>
      <c r="AC360">
        <v>-1.5993300331494127</v>
      </c>
      <c r="AD360">
        <v>-0.55238394684905656</v>
      </c>
      <c r="AE360">
        <v>-2.1702240241422683</v>
      </c>
      <c r="AF360">
        <v>-0.35174266100891938</v>
      </c>
      <c r="AG360">
        <v>-1.2422674661727686</v>
      </c>
      <c r="AH360">
        <v>-4.0092244408324193E-2</v>
      </c>
      <c r="AI360">
        <v>1.4200414794728824</v>
      </c>
    </row>
    <row r="361" spans="1:35" x14ac:dyDescent="0.3">
      <c r="A361">
        <v>30</v>
      </c>
      <c r="B361">
        <v>360</v>
      </c>
      <c r="C361" s="26">
        <v>0</v>
      </c>
      <c r="D361" s="26">
        <v>679</v>
      </c>
      <c r="E361" s="26">
        <v>0</v>
      </c>
      <c r="F361">
        <v>-1.2291826388315497</v>
      </c>
      <c r="G361">
        <v>-0.72744364156125485</v>
      </c>
      <c r="H361">
        <v>-0.50173899727029481</v>
      </c>
      <c r="I361" t="s">
        <v>626</v>
      </c>
      <c r="J361" t="s">
        <v>32</v>
      </c>
      <c r="K361" t="s">
        <v>50</v>
      </c>
      <c r="L361" t="s">
        <v>275</v>
      </c>
      <c r="M361" s="27">
        <v>26.3</v>
      </c>
      <c r="N361" s="28">
        <v>5</v>
      </c>
      <c r="O361">
        <v>10.436666666666666</v>
      </c>
      <c r="P361">
        <v>5.8</v>
      </c>
      <c r="Q361">
        <v>0.2</v>
      </c>
      <c r="R361">
        <v>1.2</v>
      </c>
      <c r="S361">
        <v>0.2</v>
      </c>
      <c r="T361">
        <v>0.4</v>
      </c>
      <c r="U361">
        <v>0</v>
      </c>
      <c r="V361">
        <v>0.5</v>
      </c>
      <c r="W361">
        <v>5.2</v>
      </c>
      <c r="X361">
        <v>0.66666666666666663</v>
      </c>
      <c r="Y361">
        <v>0.6</v>
      </c>
      <c r="Z361">
        <v>0</v>
      </c>
      <c r="AA361">
        <v>-1.5961673460345749</v>
      </c>
      <c r="AB361">
        <v>-1.2829904067883351</v>
      </c>
      <c r="AC361">
        <v>-1.7066311307105704</v>
      </c>
      <c r="AD361">
        <v>-1.3610218134156646</v>
      </c>
      <c r="AE361">
        <v>-1.2985071453769068</v>
      </c>
      <c r="AF361">
        <v>-1.1277084716364882</v>
      </c>
      <c r="AG361">
        <v>0.148494501954163</v>
      </c>
      <c r="AH361">
        <v>-0.23125215785830744</v>
      </c>
      <c r="AI361">
        <v>1.9087911958153909</v>
      </c>
    </row>
    <row r="362" spans="1:35" x14ac:dyDescent="0.3">
      <c r="A362">
        <v>31</v>
      </c>
      <c r="B362">
        <v>361</v>
      </c>
      <c r="C362" s="26">
        <v>0</v>
      </c>
      <c r="D362" s="26">
        <v>271</v>
      </c>
      <c r="E362" s="26">
        <v>2</v>
      </c>
      <c r="F362">
        <v>-1.2400399442629815</v>
      </c>
      <c r="G362">
        <v>-0.80340433191535732</v>
      </c>
      <c r="H362">
        <v>-0.43663561234762416</v>
      </c>
      <c r="I362" t="s">
        <v>474</v>
      </c>
      <c r="J362" t="s">
        <v>32</v>
      </c>
      <c r="K362" t="s">
        <v>74</v>
      </c>
      <c r="L362" t="s">
        <v>275</v>
      </c>
      <c r="M362" s="27">
        <v>32.5</v>
      </c>
      <c r="N362" s="28">
        <v>5</v>
      </c>
      <c r="O362">
        <v>12.316666666666666</v>
      </c>
      <c r="P362">
        <v>2.8</v>
      </c>
      <c r="Q362">
        <v>0</v>
      </c>
      <c r="R362">
        <v>2.6</v>
      </c>
      <c r="S362">
        <v>0.4</v>
      </c>
      <c r="T362">
        <v>0</v>
      </c>
      <c r="U362">
        <v>0.2</v>
      </c>
      <c r="V362">
        <v>0.35714285714285715</v>
      </c>
      <c r="W362">
        <v>2.8</v>
      </c>
      <c r="X362">
        <v>1</v>
      </c>
      <c r="Y362">
        <v>0.8</v>
      </c>
      <c r="Z362">
        <v>0</v>
      </c>
      <c r="AA362">
        <v>-2.0809077603041928</v>
      </c>
      <c r="AB362">
        <v>-1.4747590814619411</v>
      </c>
      <c r="AC362">
        <v>-1.2058926754251675</v>
      </c>
      <c r="AD362">
        <v>-1.2711731615749304</v>
      </c>
      <c r="AE362">
        <v>-2.1702240241422683</v>
      </c>
      <c r="AF362">
        <v>-0.81732214738546061</v>
      </c>
      <c r="AG362">
        <v>-0.45915057321273683</v>
      </c>
      <c r="AH362">
        <v>0.33999924045309177</v>
      </c>
      <c r="AI362">
        <v>1.9087911958153909</v>
      </c>
    </row>
    <row r="363" spans="1:35" x14ac:dyDescent="0.3">
      <c r="A363">
        <v>31</v>
      </c>
      <c r="B363">
        <v>362</v>
      </c>
      <c r="C363" s="26">
        <v>0</v>
      </c>
      <c r="D363" s="26">
        <v>481</v>
      </c>
      <c r="E363" s="26">
        <v>0</v>
      </c>
      <c r="F363">
        <v>-1.2457838424876388</v>
      </c>
      <c r="G363">
        <v>-0.80368149396400368</v>
      </c>
      <c r="H363">
        <v>-0.44210234852363517</v>
      </c>
      <c r="I363" t="s">
        <v>596</v>
      </c>
      <c r="J363" t="s">
        <v>32</v>
      </c>
      <c r="K363" t="s">
        <v>84</v>
      </c>
      <c r="L363" t="s">
        <v>45</v>
      </c>
      <c r="M363" s="27">
        <v>21.9</v>
      </c>
      <c r="N363" s="28">
        <v>5</v>
      </c>
      <c r="O363">
        <v>11.763333333333334</v>
      </c>
      <c r="P363">
        <v>4.2</v>
      </c>
      <c r="Q363">
        <v>0</v>
      </c>
      <c r="R363">
        <v>4</v>
      </c>
      <c r="S363">
        <v>0.2</v>
      </c>
      <c r="T363">
        <v>0.4</v>
      </c>
      <c r="U363">
        <v>0</v>
      </c>
      <c r="V363">
        <v>0.47368421052631576</v>
      </c>
      <c r="W363">
        <v>3.8</v>
      </c>
      <c r="X363">
        <v>0.5</v>
      </c>
      <c r="Y363">
        <v>1.2</v>
      </c>
      <c r="Z363">
        <v>0.4</v>
      </c>
      <c r="AA363">
        <v>-1.8546955669783713</v>
      </c>
      <c r="AB363">
        <v>-1.4747590814619411</v>
      </c>
      <c r="AC363">
        <v>-0.70515422013976459</v>
      </c>
      <c r="AD363">
        <v>-1.3610218134156646</v>
      </c>
      <c r="AE363">
        <v>-1.2985071453769068</v>
      </c>
      <c r="AF363">
        <v>-1.1277084716364882</v>
      </c>
      <c r="AG363">
        <v>-3.0437971003944648E-2</v>
      </c>
      <c r="AH363">
        <v>-0.89864059840433619</v>
      </c>
      <c r="AI363">
        <v>1.517791422741384</v>
      </c>
    </row>
    <row r="364" spans="1:35" x14ac:dyDescent="0.3">
      <c r="A364">
        <v>31</v>
      </c>
      <c r="B364">
        <v>363</v>
      </c>
      <c r="C364" s="26">
        <v>0</v>
      </c>
      <c r="D364" s="26">
        <v>643</v>
      </c>
      <c r="E364" s="26">
        <v>0</v>
      </c>
      <c r="F364">
        <v>-1.2563944498204693</v>
      </c>
      <c r="G364">
        <v>-0.72592612289732295</v>
      </c>
      <c r="H364">
        <v>-0.53046832692314638</v>
      </c>
      <c r="I364" t="s">
        <v>593</v>
      </c>
      <c r="J364" t="s">
        <v>32</v>
      </c>
      <c r="K364" t="s">
        <v>35</v>
      </c>
      <c r="L364" t="s">
        <v>45</v>
      </c>
      <c r="M364" s="27">
        <v>22.3</v>
      </c>
      <c r="N364" s="28">
        <v>4</v>
      </c>
      <c r="O364">
        <v>3.5291666666666663</v>
      </c>
      <c r="P364">
        <v>3.25</v>
      </c>
      <c r="Q364">
        <v>0.75</v>
      </c>
      <c r="R364">
        <v>0.75</v>
      </c>
      <c r="S364">
        <v>0</v>
      </c>
      <c r="T364">
        <v>0</v>
      </c>
      <c r="U364">
        <v>0.25</v>
      </c>
      <c r="V364">
        <v>0.66666666666666663</v>
      </c>
      <c r="W364">
        <v>1.5</v>
      </c>
      <c r="X364">
        <v>1</v>
      </c>
      <c r="Y364">
        <v>0.5</v>
      </c>
      <c r="Z364">
        <v>0</v>
      </c>
      <c r="AA364">
        <v>-2.0081966981637502</v>
      </c>
      <c r="AB364">
        <v>-0.75562655143591817</v>
      </c>
      <c r="AC364">
        <v>-1.867582777052307</v>
      </c>
      <c r="AD364">
        <v>-1.4508704652563991</v>
      </c>
      <c r="AE364">
        <v>-2.1702240241422683</v>
      </c>
      <c r="AF364">
        <v>-0.73972556632270381</v>
      </c>
      <c r="AG364">
        <v>0.35263484685198709</v>
      </c>
      <c r="AH364">
        <v>0.19746493363006073</v>
      </c>
      <c r="AI364">
        <v>1.9087911958153909</v>
      </c>
    </row>
    <row r="365" spans="1:35" x14ac:dyDescent="0.3">
      <c r="A365">
        <v>31</v>
      </c>
      <c r="B365">
        <v>364</v>
      </c>
      <c r="C365" s="26">
        <v>138.19999999999999</v>
      </c>
      <c r="D365" s="26">
        <v>285</v>
      </c>
      <c r="E365" s="26">
        <v>1</v>
      </c>
      <c r="F365">
        <v>-1.2588942863057579</v>
      </c>
      <c r="G365">
        <v>-0.83707546740468286</v>
      </c>
      <c r="H365">
        <v>-0.42181881890107509</v>
      </c>
      <c r="I365" t="s">
        <v>577</v>
      </c>
      <c r="J365" t="s">
        <v>578</v>
      </c>
      <c r="K365" t="s">
        <v>84</v>
      </c>
      <c r="L365" t="s">
        <v>45</v>
      </c>
      <c r="M365" s="27">
        <v>30.5</v>
      </c>
      <c r="N365" s="28">
        <v>5</v>
      </c>
      <c r="O365">
        <v>12.523333333333333</v>
      </c>
      <c r="P365">
        <v>1.6</v>
      </c>
      <c r="Q365">
        <v>0</v>
      </c>
      <c r="R365">
        <v>5</v>
      </c>
      <c r="S365">
        <v>0.2</v>
      </c>
      <c r="T365">
        <v>0.2</v>
      </c>
      <c r="U365">
        <v>0.2</v>
      </c>
      <c r="V365">
        <v>0.5714285714285714</v>
      </c>
      <c r="W365">
        <v>1.4</v>
      </c>
      <c r="X365">
        <v>0</v>
      </c>
      <c r="Y365">
        <v>0.4</v>
      </c>
      <c r="Z365">
        <v>0.8</v>
      </c>
      <c r="AA365">
        <v>-2.2748039260120398</v>
      </c>
      <c r="AB365">
        <v>-1.4747590814619411</v>
      </c>
      <c r="AC365">
        <v>-0.34748389493590542</v>
      </c>
      <c r="AD365">
        <v>-1.3610218134156646</v>
      </c>
      <c r="AE365">
        <v>-1.7343655847595874</v>
      </c>
      <c r="AF365">
        <v>-0.81732214738546061</v>
      </c>
      <c r="AG365">
        <v>0.15178914783078262</v>
      </c>
      <c r="AH365">
        <v>-0.80250355616970692</v>
      </c>
      <c r="AI365">
        <v>1.1267916496673773</v>
      </c>
    </row>
    <row r="366" spans="1:35" x14ac:dyDescent="0.3">
      <c r="A366">
        <v>31</v>
      </c>
      <c r="B366">
        <v>365</v>
      </c>
      <c r="C366" s="26">
        <v>0</v>
      </c>
      <c r="D366" s="26">
        <v>713</v>
      </c>
      <c r="E366" s="26">
        <v>1</v>
      </c>
      <c r="F366">
        <v>-1.2617396324672563</v>
      </c>
      <c r="G366">
        <v>-0.85319161430876578</v>
      </c>
      <c r="H366">
        <v>-0.40854801815849051</v>
      </c>
      <c r="I366" t="s">
        <v>540</v>
      </c>
      <c r="J366" t="s">
        <v>32</v>
      </c>
      <c r="K366" t="s">
        <v>98</v>
      </c>
      <c r="L366" t="s">
        <v>275</v>
      </c>
      <c r="M366" s="27">
        <v>19.399999999999999</v>
      </c>
      <c r="N366" s="28">
        <v>5</v>
      </c>
      <c r="O366">
        <v>18.243333333333332</v>
      </c>
      <c r="P366">
        <v>4.4000000000000004</v>
      </c>
      <c r="Q366">
        <v>0.8</v>
      </c>
      <c r="R366">
        <v>3.6</v>
      </c>
      <c r="S366">
        <v>0.8</v>
      </c>
      <c r="T366">
        <v>0</v>
      </c>
      <c r="U366">
        <v>0.2</v>
      </c>
      <c r="V366">
        <v>0.44444444444444442</v>
      </c>
      <c r="W366">
        <v>3.6</v>
      </c>
      <c r="X366">
        <v>0.33333333333333331</v>
      </c>
      <c r="Y366">
        <v>1.2</v>
      </c>
      <c r="Z366">
        <v>0.6</v>
      </c>
      <c r="AA366">
        <v>-1.8223795393603965</v>
      </c>
      <c r="AB366">
        <v>-0.70768438276751655</v>
      </c>
      <c r="AC366">
        <v>-0.84822235022130832</v>
      </c>
      <c r="AD366">
        <v>-1.091475857893462</v>
      </c>
      <c r="AE366">
        <v>-2.1702240241422683</v>
      </c>
      <c r="AF366">
        <v>-0.81732214738546061</v>
      </c>
      <c r="AG366">
        <v>-0.1688386377124782</v>
      </c>
      <c r="AH366">
        <v>-1.3748691255003813</v>
      </c>
      <c r="AI366">
        <v>1.3222915362043808</v>
      </c>
    </row>
    <row r="367" spans="1:35" x14ac:dyDescent="0.3">
      <c r="A367">
        <v>31</v>
      </c>
      <c r="B367">
        <v>366</v>
      </c>
      <c r="C367" s="26">
        <v>0</v>
      </c>
      <c r="D367" s="26">
        <v>302</v>
      </c>
      <c r="E367" s="26">
        <v>0</v>
      </c>
      <c r="F367">
        <v>-1.2621236433782113</v>
      </c>
      <c r="G367">
        <v>-0.85315064373998573</v>
      </c>
      <c r="H367">
        <v>-0.40897299963822553</v>
      </c>
      <c r="I367" t="s">
        <v>534</v>
      </c>
      <c r="J367" t="s">
        <v>32</v>
      </c>
      <c r="K367" t="s">
        <v>90</v>
      </c>
      <c r="L367" t="s">
        <v>275</v>
      </c>
      <c r="M367" s="27">
        <v>28.9</v>
      </c>
      <c r="N367" s="28">
        <v>5</v>
      </c>
      <c r="O367">
        <v>10.199999999999999</v>
      </c>
      <c r="P367">
        <v>2</v>
      </c>
      <c r="Q367">
        <v>0.4</v>
      </c>
      <c r="R367">
        <v>1.6</v>
      </c>
      <c r="S367">
        <v>1.4</v>
      </c>
      <c r="T367">
        <v>0</v>
      </c>
      <c r="U367">
        <v>0</v>
      </c>
      <c r="V367">
        <v>0.33333333333333331</v>
      </c>
      <c r="W367">
        <v>1.8</v>
      </c>
      <c r="X367">
        <v>1</v>
      </c>
      <c r="Y367">
        <v>0.4</v>
      </c>
      <c r="Z367">
        <v>0.4</v>
      </c>
      <c r="AA367">
        <v>-2.2101718707760907</v>
      </c>
      <c r="AB367">
        <v>-1.0912217321147288</v>
      </c>
      <c r="AC367">
        <v>-1.5635630006290269</v>
      </c>
      <c r="AD367">
        <v>-0.82192990237125929</v>
      </c>
      <c r="AE367">
        <v>-2.1702240241422683</v>
      </c>
      <c r="AF367">
        <v>-1.1277084716364882</v>
      </c>
      <c r="AG367">
        <v>-0.36128171275377757</v>
      </c>
      <c r="AH367">
        <v>0.14995349802238375</v>
      </c>
      <c r="AI367">
        <v>1.517791422741384</v>
      </c>
    </row>
    <row r="368" spans="1:35" x14ac:dyDescent="0.3">
      <c r="A368">
        <v>31</v>
      </c>
      <c r="B368">
        <v>367</v>
      </c>
      <c r="C368" s="26">
        <v>0</v>
      </c>
      <c r="D368" s="26">
        <v>479</v>
      </c>
      <c r="E368" s="26">
        <v>0</v>
      </c>
      <c r="F368">
        <v>-1.2672359619452844</v>
      </c>
      <c r="G368">
        <v>-0.74795130739147908</v>
      </c>
      <c r="H368">
        <v>-0.51928465455380535</v>
      </c>
      <c r="I368" t="s">
        <v>594</v>
      </c>
      <c r="J368" t="s">
        <v>32</v>
      </c>
      <c r="K368" t="s">
        <v>118</v>
      </c>
      <c r="L368" t="s">
        <v>275</v>
      </c>
      <c r="M368" s="27">
        <v>22.7</v>
      </c>
      <c r="N368" s="28">
        <v>4</v>
      </c>
      <c r="O368">
        <v>4.4666666666666668</v>
      </c>
      <c r="P368">
        <v>3.25</v>
      </c>
      <c r="Q368">
        <v>0</v>
      </c>
      <c r="R368">
        <v>2.5</v>
      </c>
      <c r="S368">
        <v>0.5</v>
      </c>
      <c r="T368">
        <v>0</v>
      </c>
      <c r="U368">
        <v>0.5</v>
      </c>
      <c r="V368">
        <v>0.54545454545454541</v>
      </c>
      <c r="W368">
        <v>2.75</v>
      </c>
      <c r="X368">
        <v>0.5</v>
      </c>
      <c r="Y368">
        <v>0.5</v>
      </c>
      <c r="Z368">
        <v>0</v>
      </c>
      <c r="AA368">
        <v>-2.0081966981637502</v>
      </c>
      <c r="AB368">
        <v>-1.4747590814619411</v>
      </c>
      <c r="AC368">
        <v>-1.2416597079455534</v>
      </c>
      <c r="AD368">
        <v>-1.2262488356545633</v>
      </c>
      <c r="AE368">
        <v>-2.1702240241422683</v>
      </c>
      <c r="AF368">
        <v>-0.35174266100891938</v>
      </c>
      <c r="AG368">
        <v>0.23029877127828779</v>
      </c>
      <c r="AH368">
        <v>-0.39782072523999584</v>
      </c>
      <c r="AI368">
        <v>1.9087911958153909</v>
      </c>
    </row>
    <row r="369" spans="1:35" x14ac:dyDescent="0.3">
      <c r="A369">
        <v>31</v>
      </c>
      <c r="B369">
        <v>368</v>
      </c>
      <c r="C369" s="26">
        <v>0</v>
      </c>
      <c r="D369" s="26">
        <v>433</v>
      </c>
      <c r="E369" s="26">
        <v>0</v>
      </c>
      <c r="F369">
        <v>-1.2688445738658023</v>
      </c>
      <c r="G369">
        <v>-0.93141662477517728</v>
      </c>
      <c r="H369">
        <v>-0.33742794909062501</v>
      </c>
      <c r="I369" t="s">
        <v>595</v>
      </c>
      <c r="J369" t="s">
        <v>32</v>
      </c>
      <c r="K369" t="s">
        <v>58</v>
      </c>
      <c r="L369" t="s">
        <v>274</v>
      </c>
      <c r="M369" s="27">
        <v>23.1</v>
      </c>
      <c r="N369" s="28">
        <v>5</v>
      </c>
      <c r="O369">
        <v>7.7133333333333338</v>
      </c>
      <c r="P369">
        <v>4.4000000000000004</v>
      </c>
      <c r="Q369">
        <v>0.8</v>
      </c>
      <c r="R369">
        <v>0.6</v>
      </c>
      <c r="S369">
        <v>0.8</v>
      </c>
      <c r="T369">
        <v>0</v>
      </c>
      <c r="U369">
        <v>0</v>
      </c>
      <c r="V369">
        <v>0.3888888888888889</v>
      </c>
      <c r="W369">
        <v>3.6</v>
      </c>
      <c r="X369">
        <v>0.8</v>
      </c>
      <c r="Y369">
        <v>1</v>
      </c>
      <c r="Z369">
        <v>1</v>
      </c>
      <c r="AA369">
        <v>-1.8223795393603965</v>
      </c>
      <c r="AB369">
        <v>-0.70768438276751655</v>
      </c>
      <c r="AC369">
        <v>-1.921233325832886</v>
      </c>
      <c r="AD369">
        <v>-1.091475857893462</v>
      </c>
      <c r="AE369">
        <v>-2.1702240241422683</v>
      </c>
      <c r="AF369">
        <v>-1.1277084716364882</v>
      </c>
      <c r="AG369">
        <v>-0.43212936904635435</v>
      </c>
      <c r="AH369">
        <v>-4.120641542759948E-2</v>
      </c>
      <c r="AI369">
        <v>0.93129176313037398</v>
      </c>
    </row>
    <row r="370" spans="1:35" x14ac:dyDescent="0.3">
      <c r="A370">
        <v>31</v>
      </c>
      <c r="B370">
        <v>369</v>
      </c>
      <c r="C370" s="26">
        <v>0</v>
      </c>
      <c r="D370" s="26">
        <v>218</v>
      </c>
      <c r="E370" s="26">
        <v>1</v>
      </c>
      <c r="F370">
        <v>-1.2692684995811991</v>
      </c>
      <c r="G370">
        <v>-0.81104659449900884</v>
      </c>
      <c r="H370">
        <v>-0.4582219050821903</v>
      </c>
      <c r="I370" t="s">
        <v>604</v>
      </c>
      <c r="J370" t="s">
        <v>32</v>
      </c>
      <c r="K370" t="s">
        <v>68</v>
      </c>
      <c r="L370" t="s">
        <v>275</v>
      </c>
      <c r="M370" s="27">
        <v>27.2</v>
      </c>
      <c r="N370" s="28">
        <v>5</v>
      </c>
      <c r="O370">
        <v>7.5966666666666667</v>
      </c>
      <c r="P370">
        <v>2</v>
      </c>
      <c r="Q370">
        <v>0.4</v>
      </c>
      <c r="R370">
        <v>2</v>
      </c>
      <c r="S370">
        <v>0</v>
      </c>
      <c r="T370">
        <v>0.2</v>
      </c>
      <c r="U370">
        <v>0</v>
      </c>
      <c r="V370">
        <v>0.75</v>
      </c>
      <c r="W370">
        <v>0.8</v>
      </c>
      <c r="X370">
        <v>1</v>
      </c>
      <c r="Y370">
        <v>0.4</v>
      </c>
      <c r="Z370">
        <v>0.6</v>
      </c>
      <c r="AA370">
        <v>-2.2101718707760907</v>
      </c>
      <c r="AB370">
        <v>-1.0912217321147288</v>
      </c>
      <c r="AC370">
        <v>-1.4204948705474831</v>
      </c>
      <c r="AD370">
        <v>-1.4508704652563991</v>
      </c>
      <c r="AE370">
        <v>-1.7343655847595874</v>
      </c>
      <c r="AF370">
        <v>-1.1277084716364882</v>
      </c>
      <c r="AG370">
        <v>0.26316861037293315</v>
      </c>
      <c r="AH370">
        <v>0.14995349802238375</v>
      </c>
      <c r="AI370">
        <v>1.3222915362043808</v>
      </c>
    </row>
    <row r="371" spans="1:35" x14ac:dyDescent="0.3">
      <c r="A371">
        <v>31</v>
      </c>
      <c r="B371">
        <v>370</v>
      </c>
      <c r="C371" s="26">
        <v>0</v>
      </c>
      <c r="D371" s="26">
        <v>446</v>
      </c>
      <c r="E371" s="26">
        <v>0</v>
      </c>
      <c r="F371">
        <v>-1.2696041095261317</v>
      </c>
      <c r="G371">
        <v>-0.97995532799138685</v>
      </c>
      <c r="H371">
        <v>-0.28964878153474483</v>
      </c>
      <c r="I371" t="s">
        <v>576</v>
      </c>
      <c r="J371" t="s">
        <v>32</v>
      </c>
      <c r="K371" t="s">
        <v>56</v>
      </c>
      <c r="L371" t="s">
        <v>275</v>
      </c>
      <c r="M371" s="27">
        <v>22.4</v>
      </c>
      <c r="N371" s="28">
        <v>5</v>
      </c>
      <c r="O371">
        <v>10.866666666666667</v>
      </c>
      <c r="P371">
        <v>2.6</v>
      </c>
      <c r="Q371">
        <v>0.6</v>
      </c>
      <c r="R371">
        <v>1.4</v>
      </c>
      <c r="S371">
        <v>0.8</v>
      </c>
      <c r="T371">
        <v>0</v>
      </c>
      <c r="U371">
        <v>0</v>
      </c>
      <c r="V371">
        <v>0.33333333333333331</v>
      </c>
      <c r="W371">
        <v>2.4</v>
      </c>
      <c r="X371">
        <v>1</v>
      </c>
      <c r="Y371">
        <v>0.4</v>
      </c>
      <c r="Z371">
        <v>1.4</v>
      </c>
      <c r="AA371">
        <v>-2.1132237879221671</v>
      </c>
      <c r="AB371">
        <v>-0.89945305744112281</v>
      </c>
      <c r="AC371">
        <v>-1.6350970656697985</v>
      </c>
      <c r="AD371">
        <v>-1.091475857893462</v>
      </c>
      <c r="AE371">
        <v>-2.1702240241422683</v>
      </c>
      <c r="AF371">
        <v>-1.1277084716364882</v>
      </c>
      <c r="AG371">
        <v>-0.47266117529592816</v>
      </c>
      <c r="AH371">
        <v>0.14995349802238375</v>
      </c>
      <c r="AI371">
        <v>0.5402919900563673</v>
      </c>
    </row>
    <row r="372" spans="1:35" x14ac:dyDescent="0.3">
      <c r="A372">
        <v>31</v>
      </c>
      <c r="B372">
        <v>371</v>
      </c>
      <c r="C372" s="26">
        <v>138.6</v>
      </c>
      <c r="D372" s="26">
        <v>703</v>
      </c>
      <c r="E372" s="26">
        <v>5</v>
      </c>
      <c r="F372">
        <v>-1.2865617848615158</v>
      </c>
      <c r="G372">
        <v>-0.94788581411090966</v>
      </c>
      <c r="H372">
        <v>-0.33867597075060618</v>
      </c>
      <c r="I372" t="s">
        <v>601</v>
      </c>
      <c r="J372" t="s">
        <v>32</v>
      </c>
      <c r="K372" t="s">
        <v>90</v>
      </c>
      <c r="L372" t="s">
        <v>275</v>
      </c>
      <c r="M372" s="27">
        <v>21.4</v>
      </c>
      <c r="N372" s="28">
        <v>5</v>
      </c>
      <c r="O372">
        <v>8.1266666666666669</v>
      </c>
      <c r="P372">
        <v>1.8</v>
      </c>
      <c r="Q372">
        <v>0.2</v>
      </c>
      <c r="R372">
        <v>1.8</v>
      </c>
      <c r="S372">
        <v>0.4</v>
      </c>
      <c r="T372">
        <v>0</v>
      </c>
      <c r="U372">
        <v>0.4</v>
      </c>
      <c r="V372">
        <v>0.26666666666666666</v>
      </c>
      <c r="W372">
        <v>3</v>
      </c>
      <c r="X372">
        <v>0</v>
      </c>
      <c r="Y372">
        <v>0</v>
      </c>
      <c r="Z372">
        <v>0.6</v>
      </c>
      <c r="AA372">
        <v>-2.242487898394065</v>
      </c>
      <c r="AB372">
        <v>-1.2829904067883351</v>
      </c>
      <c r="AC372">
        <v>-1.492028935588255</v>
      </c>
      <c r="AD372">
        <v>-1.2711731615749304</v>
      </c>
      <c r="AE372">
        <v>-2.1702240241422683</v>
      </c>
      <c r="AF372">
        <v>-0.50693582313443308</v>
      </c>
      <c r="AG372">
        <v>-0.84733136917195484</v>
      </c>
      <c r="AH372">
        <v>-4.0092244408324193E-2</v>
      </c>
      <c r="AI372">
        <v>1.3222915362043808</v>
      </c>
    </row>
    <row r="373" spans="1:35" x14ac:dyDescent="0.3">
      <c r="A373">
        <v>31</v>
      </c>
      <c r="B373">
        <v>372</v>
      </c>
      <c r="C373" s="26">
        <v>0</v>
      </c>
      <c r="D373" s="26">
        <v>329</v>
      </c>
      <c r="E373" s="26">
        <v>0</v>
      </c>
      <c r="F373">
        <v>-1.2929788245756606</v>
      </c>
      <c r="G373">
        <v>-0.86814204994920763</v>
      </c>
      <c r="H373">
        <v>-0.42483677462645297</v>
      </c>
      <c r="I373" t="s">
        <v>609</v>
      </c>
      <c r="J373" t="s">
        <v>32</v>
      </c>
      <c r="K373" t="s">
        <v>100</v>
      </c>
      <c r="L373" t="s">
        <v>45</v>
      </c>
      <c r="M373" s="27">
        <v>27.2</v>
      </c>
      <c r="N373" s="28">
        <v>5</v>
      </c>
      <c r="O373">
        <v>13.213333333333333</v>
      </c>
      <c r="P373">
        <v>5.4</v>
      </c>
      <c r="Q373">
        <v>0</v>
      </c>
      <c r="R373">
        <v>1.8</v>
      </c>
      <c r="S373">
        <v>0.4</v>
      </c>
      <c r="T373">
        <v>0.6</v>
      </c>
      <c r="U373">
        <v>0.2</v>
      </c>
      <c r="V373">
        <v>0.42857142857142855</v>
      </c>
      <c r="W373">
        <v>4.2</v>
      </c>
      <c r="X373">
        <v>0.6</v>
      </c>
      <c r="Y373">
        <v>3</v>
      </c>
      <c r="Z373">
        <v>0.4</v>
      </c>
      <c r="AA373">
        <v>-1.6607994012705241</v>
      </c>
      <c r="AB373">
        <v>-1.4747590814619411</v>
      </c>
      <c r="AC373">
        <v>-1.492028935588255</v>
      </c>
      <c r="AD373">
        <v>-1.2711731615749304</v>
      </c>
      <c r="AE373">
        <v>-0.86264870599422616</v>
      </c>
      <c r="AF373">
        <v>-0.81732214738546061</v>
      </c>
      <c r="AG373">
        <v>-0.28021810025462923</v>
      </c>
      <c r="AH373">
        <v>-1.4721203387542863</v>
      </c>
      <c r="AI373">
        <v>1.517791422741384</v>
      </c>
    </row>
    <row r="374" spans="1:35" x14ac:dyDescent="0.3">
      <c r="A374">
        <v>32</v>
      </c>
      <c r="B374">
        <v>373</v>
      </c>
      <c r="C374" s="26">
        <v>0</v>
      </c>
      <c r="D374" s="26">
        <v>632</v>
      </c>
      <c r="E374" s="26">
        <v>0</v>
      </c>
      <c r="F374">
        <v>-1.298378136137144</v>
      </c>
      <c r="G374">
        <v>-1.0200237459137971</v>
      </c>
      <c r="H374">
        <v>-0.27835439022334696</v>
      </c>
      <c r="I374" t="s">
        <v>599</v>
      </c>
      <c r="J374" t="s">
        <v>241</v>
      </c>
      <c r="K374" t="s">
        <v>100</v>
      </c>
      <c r="L374" t="s">
        <v>275</v>
      </c>
      <c r="M374" s="27">
        <v>24.1</v>
      </c>
      <c r="N374" s="28">
        <v>3</v>
      </c>
      <c r="O374">
        <v>8.3388888888888886</v>
      </c>
      <c r="P374">
        <v>1.6666666666666667</v>
      </c>
      <c r="Q374">
        <v>0</v>
      </c>
      <c r="R374">
        <v>1.3333333333333333</v>
      </c>
      <c r="S374">
        <v>1</v>
      </c>
      <c r="T374">
        <v>0.33333333333333331</v>
      </c>
      <c r="U374">
        <v>0.66666666666666663</v>
      </c>
      <c r="V374">
        <v>0.22222222222222221</v>
      </c>
      <c r="W374">
        <v>3</v>
      </c>
      <c r="X374">
        <v>0.33333333333333331</v>
      </c>
      <c r="Y374">
        <v>1</v>
      </c>
      <c r="Z374">
        <v>1</v>
      </c>
      <c r="AA374">
        <v>-2.2640319168060485</v>
      </c>
      <c r="AB374">
        <v>-1.4747590814619411</v>
      </c>
      <c r="AC374">
        <v>-1.6589417540167226</v>
      </c>
      <c r="AD374">
        <v>-1.0016272060527278</v>
      </c>
      <c r="AE374">
        <v>-1.4437932918378003</v>
      </c>
      <c r="AF374">
        <v>-9.3087390799729816E-2</v>
      </c>
      <c r="AG374">
        <v>-1.0228585233945386</v>
      </c>
      <c r="AH374">
        <v>-1.1524063119850387</v>
      </c>
      <c r="AI374">
        <v>0.93129176313037398</v>
      </c>
    </row>
    <row r="375" spans="1:35" x14ac:dyDescent="0.3">
      <c r="A375">
        <v>32</v>
      </c>
      <c r="B375">
        <v>374</v>
      </c>
      <c r="C375" s="26">
        <v>0</v>
      </c>
      <c r="D375" s="26">
        <v>570</v>
      </c>
      <c r="E375" s="26">
        <v>0</v>
      </c>
      <c r="F375">
        <v>-1.2991918546318373</v>
      </c>
      <c r="G375">
        <v>-0.88982701048299062</v>
      </c>
      <c r="H375">
        <v>-0.40936484414884666</v>
      </c>
      <c r="I375" t="s">
        <v>600</v>
      </c>
      <c r="J375" t="s">
        <v>32</v>
      </c>
      <c r="K375" t="s">
        <v>50</v>
      </c>
      <c r="L375" t="s">
        <v>45</v>
      </c>
      <c r="M375" s="27">
        <v>26.1</v>
      </c>
      <c r="N375" s="28">
        <v>5</v>
      </c>
      <c r="O375">
        <v>5.8833333333333329</v>
      </c>
      <c r="P375">
        <v>1.4</v>
      </c>
      <c r="Q375">
        <v>0</v>
      </c>
      <c r="R375">
        <v>1.6</v>
      </c>
      <c r="S375">
        <v>0.6</v>
      </c>
      <c r="T375">
        <v>0.2</v>
      </c>
      <c r="U375">
        <v>0.4</v>
      </c>
      <c r="V375">
        <v>0.375</v>
      </c>
      <c r="W375">
        <v>1.6</v>
      </c>
      <c r="X375">
        <v>0.5</v>
      </c>
      <c r="Y375">
        <v>0.4</v>
      </c>
      <c r="Z375">
        <v>0.6</v>
      </c>
      <c r="AA375">
        <v>-2.3071199536300142</v>
      </c>
      <c r="AB375">
        <v>-1.4747590814619411</v>
      </c>
      <c r="AC375">
        <v>-1.5635630006290269</v>
      </c>
      <c r="AD375">
        <v>-1.1813245097341962</v>
      </c>
      <c r="AE375">
        <v>-1.7343655847595874</v>
      </c>
      <c r="AF375">
        <v>-0.50693582313443308</v>
      </c>
      <c r="AG375">
        <v>-0.23639164812843552</v>
      </c>
      <c r="AH375">
        <v>-0.32627502907366152</v>
      </c>
      <c r="AI375">
        <v>1.3222915362043808</v>
      </c>
    </row>
    <row r="376" spans="1:35" x14ac:dyDescent="0.3">
      <c r="A376">
        <v>32</v>
      </c>
      <c r="B376">
        <v>375</v>
      </c>
      <c r="C376" s="26">
        <v>149.4</v>
      </c>
      <c r="D376" s="26">
        <v>175</v>
      </c>
      <c r="E376" s="26">
        <v>2</v>
      </c>
      <c r="F376">
        <v>-1.3118289092831259</v>
      </c>
      <c r="G376">
        <v>-0.97869913346025428</v>
      </c>
      <c r="H376">
        <v>-0.33312977582287162</v>
      </c>
      <c r="I376" t="s">
        <v>597</v>
      </c>
      <c r="J376" t="s">
        <v>32</v>
      </c>
      <c r="K376" t="s">
        <v>48</v>
      </c>
      <c r="L376" t="s">
        <v>275</v>
      </c>
      <c r="M376" s="27">
        <v>21.8</v>
      </c>
      <c r="N376" s="28">
        <v>5</v>
      </c>
      <c r="O376">
        <v>12.11</v>
      </c>
      <c r="P376">
        <v>1.4</v>
      </c>
      <c r="Q376">
        <v>0.2</v>
      </c>
      <c r="R376">
        <v>2.2000000000000002</v>
      </c>
      <c r="S376">
        <v>0</v>
      </c>
      <c r="T376">
        <v>0.6</v>
      </c>
      <c r="U376">
        <v>0</v>
      </c>
      <c r="V376">
        <v>0.33333333333333331</v>
      </c>
      <c r="W376">
        <v>1.8</v>
      </c>
      <c r="X376">
        <v>0</v>
      </c>
      <c r="Y376">
        <v>0.4</v>
      </c>
      <c r="Z376">
        <v>1.2</v>
      </c>
      <c r="AA376">
        <v>-2.3071199536300142</v>
      </c>
      <c r="AB376">
        <v>-1.2829904067883351</v>
      </c>
      <c r="AC376">
        <v>-1.348960805506711</v>
      </c>
      <c r="AD376">
        <v>-1.4508704652563991</v>
      </c>
      <c r="AE376">
        <v>-0.86264870599422616</v>
      </c>
      <c r="AF376">
        <v>-1.1277084716364882</v>
      </c>
      <c r="AG376">
        <v>-0.36128171275377757</v>
      </c>
      <c r="AH376">
        <v>-0.80250355616970692</v>
      </c>
      <c r="AI376">
        <v>0.73579187659337064</v>
      </c>
    </row>
    <row r="377" spans="1:35" x14ac:dyDescent="0.3">
      <c r="A377">
        <v>32</v>
      </c>
      <c r="B377">
        <v>376</v>
      </c>
      <c r="C377" s="26">
        <v>0</v>
      </c>
      <c r="D377" s="26">
        <v>0</v>
      </c>
      <c r="E377" s="26">
        <v>0</v>
      </c>
      <c r="F377">
        <v>-1.3157600907936136</v>
      </c>
      <c r="G377">
        <v>-1.0028524893359032</v>
      </c>
      <c r="H377">
        <v>-0.31290760145771035</v>
      </c>
      <c r="I377" t="s">
        <v>605</v>
      </c>
      <c r="J377" t="s">
        <v>32</v>
      </c>
      <c r="K377" t="s">
        <v>52</v>
      </c>
      <c r="L377" t="s">
        <v>274</v>
      </c>
      <c r="M377" s="27">
        <v>25.4</v>
      </c>
      <c r="N377" s="28">
        <v>5</v>
      </c>
      <c r="O377">
        <v>11.243333333333334</v>
      </c>
      <c r="P377">
        <v>1.8</v>
      </c>
      <c r="Q377">
        <v>0</v>
      </c>
      <c r="R377">
        <v>1.8</v>
      </c>
      <c r="S377">
        <v>1</v>
      </c>
      <c r="T377">
        <v>0.2</v>
      </c>
      <c r="U377">
        <v>0</v>
      </c>
      <c r="V377">
        <v>9.0909090909090912E-2</v>
      </c>
      <c r="W377">
        <v>2.2000000000000002</v>
      </c>
      <c r="X377">
        <v>0.77777777777777779</v>
      </c>
      <c r="Y377">
        <v>1.8</v>
      </c>
      <c r="Z377">
        <v>0.6</v>
      </c>
      <c r="AA377">
        <v>-2.242487898394065</v>
      </c>
      <c r="AB377">
        <v>-1.4747590814619411</v>
      </c>
      <c r="AC377">
        <v>-1.492028935588255</v>
      </c>
      <c r="AD377">
        <v>-1.0016272060527278</v>
      </c>
      <c r="AE377">
        <v>-1.7343655847595874</v>
      </c>
      <c r="AF377">
        <v>-1.1277084716364882</v>
      </c>
      <c r="AG377">
        <v>-1.1376433046722134</v>
      </c>
      <c r="AH377">
        <v>-0.13734345766222938</v>
      </c>
      <c r="AI377">
        <v>1.3222915362043808</v>
      </c>
    </row>
    <row r="378" spans="1:35" x14ac:dyDescent="0.3">
      <c r="A378">
        <v>32</v>
      </c>
      <c r="B378">
        <v>377</v>
      </c>
      <c r="C378" s="26">
        <v>125.5</v>
      </c>
      <c r="D378" s="26">
        <v>640</v>
      </c>
      <c r="E378" s="26">
        <v>2</v>
      </c>
      <c r="F378">
        <v>-1.31621291812077</v>
      </c>
      <c r="G378">
        <v>-0.90824844089004719</v>
      </c>
      <c r="H378">
        <v>-0.40796447723072282</v>
      </c>
      <c r="I378" t="s">
        <v>602</v>
      </c>
      <c r="J378" t="s">
        <v>241</v>
      </c>
      <c r="K378" t="s">
        <v>50</v>
      </c>
      <c r="L378" t="s">
        <v>45</v>
      </c>
      <c r="M378" s="27">
        <v>23.9</v>
      </c>
      <c r="N378" s="28">
        <v>1</v>
      </c>
      <c r="O378">
        <v>3.6333333333333333</v>
      </c>
      <c r="P378">
        <v>4</v>
      </c>
      <c r="Q378">
        <v>0</v>
      </c>
      <c r="R378">
        <v>3</v>
      </c>
      <c r="S378">
        <v>0</v>
      </c>
      <c r="T378">
        <v>0</v>
      </c>
      <c r="U378">
        <v>0</v>
      </c>
      <c r="V378">
        <v>0.5</v>
      </c>
      <c r="W378">
        <v>4</v>
      </c>
      <c r="X378">
        <v>0</v>
      </c>
      <c r="Y378">
        <v>0</v>
      </c>
      <c r="Z378">
        <v>1</v>
      </c>
      <c r="AA378">
        <v>-1.8870115945963457</v>
      </c>
      <c r="AB378">
        <v>-1.4747590814619411</v>
      </c>
      <c r="AC378">
        <v>-1.0628245453436238</v>
      </c>
      <c r="AD378">
        <v>-1.4508704652563991</v>
      </c>
      <c r="AE378">
        <v>-2.1702240241422683</v>
      </c>
      <c r="AF378">
        <v>-1.1277084716364882</v>
      </c>
      <c r="AG378">
        <v>0.10796269570458877</v>
      </c>
      <c r="AH378">
        <v>-4.0092244408324193E-2</v>
      </c>
      <c r="AI378">
        <v>0.93129176313037398</v>
      </c>
    </row>
    <row r="379" spans="1:35" x14ac:dyDescent="0.3">
      <c r="A379">
        <v>32</v>
      </c>
      <c r="B379">
        <v>378</v>
      </c>
      <c r="C379" s="26">
        <v>0</v>
      </c>
      <c r="D379" s="26">
        <v>331</v>
      </c>
      <c r="E379" s="26">
        <v>0</v>
      </c>
      <c r="F379">
        <v>-1.3178978715170035</v>
      </c>
      <c r="G379">
        <v>-0.98279299806109499</v>
      </c>
      <c r="H379">
        <v>-0.33510487345590856</v>
      </c>
      <c r="I379" t="s">
        <v>603</v>
      </c>
      <c r="J379" t="s">
        <v>32</v>
      </c>
      <c r="K379" t="s">
        <v>81</v>
      </c>
      <c r="L379" t="s">
        <v>275</v>
      </c>
      <c r="M379" s="27">
        <v>24.9</v>
      </c>
      <c r="N379" s="28">
        <v>5</v>
      </c>
      <c r="O379">
        <v>9.3366666666666678</v>
      </c>
      <c r="P379">
        <v>1.6</v>
      </c>
      <c r="Q379">
        <v>0</v>
      </c>
      <c r="R379">
        <v>2</v>
      </c>
      <c r="S379">
        <v>0.4</v>
      </c>
      <c r="T379">
        <v>0.2</v>
      </c>
      <c r="U379">
        <v>0.2</v>
      </c>
      <c r="V379">
        <v>9.0909090909090912E-2</v>
      </c>
      <c r="W379">
        <v>2.2000000000000002</v>
      </c>
      <c r="X379">
        <v>0.75</v>
      </c>
      <c r="Y379">
        <v>1.6</v>
      </c>
      <c r="Z379">
        <v>0.4</v>
      </c>
      <c r="AA379">
        <v>-2.2748039260120398</v>
      </c>
      <c r="AB379">
        <v>-1.4747590814619411</v>
      </c>
      <c r="AC379">
        <v>-1.4204948705474831</v>
      </c>
      <c r="AD379">
        <v>-1.2711731615749304</v>
      </c>
      <c r="AE379">
        <v>-1.7343655847595874</v>
      </c>
      <c r="AF379">
        <v>-0.81732214738546061</v>
      </c>
      <c r="AG379">
        <v>-1.1376433046722134</v>
      </c>
      <c r="AH379">
        <v>-0.23236632887758338</v>
      </c>
      <c r="AI379">
        <v>1.517791422741384</v>
      </c>
    </row>
    <row r="380" spans="1:35" x14ac:dyDescent="0.3">
      <c r="A380">
        <v>32</v>
      </c>
      <c r="B380">
        <v>379</v>
      </c>
      <c r="C380" s="26">
        <v>0</v>
      </c>
      <c r="D380" s="26">
        <v>655</v>
      </c>
      <c r="E380" s="26">
        <v>0</v>
      </c>
      <c r="F380">
        <v>-1.3255708377891036</v>
      </c>
      <c r="G380">
        <v>-0.83739692466814963</v>
      </c>
      <c r="H380">
        <v>-0.48817391312095393</v>
      </c>
      <c r="I380" t="s">
        <v>606</v>
      </c>
      <c r="J380" t="s">
        <v>32</v>
      </c>
      <c r="K380" t="s">
        <v>52</v>
      </c>
      <c r="L380" t="s">
        <v>275</v>
      </c>
      <c r="M380" s="27">
        <v>21.8</v>
      </c>
      <c r="N380" s="28">
        <v>4</v>
      </c>
      <c r="O380">
        <v>4.0750000000000002</v>
      </c>
      <c r="P380">
        <v>1.75</v>
      </c>
      <c r="Q380">
        <v>0.25</v>
      </c>
      <c r="R380">
        <v>0.75</v>
      </c>
      <c r="S380">
        <v>0</v>
      </c>
      <c r="T380">
        <v>0</v>
      </c>
      <c r="U380">
        <v>0.25</v>
      </c>
      <c r="V380">
        <v>0.33333333333333331</v>
      </c>
      <c r="W380">
        <v>0.75</v>
      </c>
      <c r="X380">
        <v>1</v>
      </c>
      <c r="Y380">
        <v>1</v>
      </c>
      <c r="Z380">
        <v>0</v>
      </c>
      <c r="AA380">
        <v>-2.2505669052985589</v>
      </c>
      <c r="AB380">
        <v>-1.2350482381199335</v>
      </c>
      <c r="AC380">
        <v>-1.867582777052307</v>
      </c>
      <c r="AD380">
        <v>-1.4508704652563991</v>
      </c>
      <c r="AE380">
        <v>-2.1702240241422683</v>
      </c>
      <c r="AF380">
        <v>-0.73972556632270381</v>
      </c>
      <c r="AG380">
        <v>-0.16636765330501374</v>
      </c>
      <c r="AH380">
        <v>0.43502211166844573</v>
      </c>
      <c r="AI380">
        <v>1.9087911958153909</v>
      </c>
    </row>
    <row r="381" spans="1:35" x14ac:dyDescent="0.3">
      <c r="A381">
        <v>32</v>
      </c>
      <c r="B381">
        <v>380</v>
      </c>
      <c r="C381" s="26">
        <v>0</v>
      </c>
      <c r="D381" s="26">
        <v>334</v>
      </c>
      <c r="E381" s="26">
        <v>0</v>
      </c>
      <c r="F381">
        <v>-1.3325624547062251</v>
      </c>
      <c r="G381">
        <v>-0.84608533273623665</v>
      </c>
      <c r="H381">
        <v>-0.48647712196998849</v>
      </c>
      <c r="I381" t="s">
        <v>607</v>
      </c>
      <c r="J381" t="s">
        <v>32</v>
      </c>
      <c r="K381" t="s">
        <v>42</v>
      </c>
      <c r="L381" t="s">
        <v>275</v>
      </c>
      <c r="M381" s="27">
        <v>34.4</v>
      </c>
      <c r="N381" s="28">
        <v>5</v>
      </c>
      <c r="O381">
        <v>6.4733333333333336</v>
      </c>
      <c r="P381">
        <v>1.2</v>
      </c>
      <c r="Q381">
        <v>0.4</v>
      </c>
      <c r="R381">
        <v>1</v>
      </c>
      <c r="S381">
        <v>0.8</v>
      </c>
      <c r="T381">
        <v>0</v>
      </c>
      <c r="U381">
        <v>0.2</v>
      </c>
      <c r="V381">
        <v>0.5</v>
      </c>
      <c r="W381">
        <v>0.8</v>
      </c>
      <c r="X381">
        <v>0</v>
      </c>
      <c r="Y381">
        <v>0</v>
      </c>
      <c r="Z381">
        <v>0.2</v>
      </c>
      <c r="AA381">
        <v>-2.339435981247989</v>
      </c>
      <c r="AB381">
        <v>-1.0912217321147288</v>
      </c>
      <c r="AC381">
        <v>-1.7781651957513422</v>
      </c>
      <c r="AD381">
        <v>-1.091475857893462</v>
      </c>
      <c r="AE381">
        <v>-2.1702240241422683</v>
      </c>
      <c r="AF381">
        <v>-0.81732214738546061</v>
      </c>
      <c r="AG381">
        <v>-1.2212096094247116E-4</v>
      </c>
      <c r="AH381">
        <v>-4.0092244408324193E-2</v>
      </c>
      <c r="AI381">
        <v>1.7132913092783875</v>
      </c>
    </row>
    <row r="382" spans="1:35" x14ac:dyDescent="0.3">
      <c r="A382">
        <v>32</v>
      </c>
      <c r="B382">
        <v>381</v>
      </c>
      <c r="C382" s="26">
        <v>0</v>
      </c>
      <c r="D382" s="26">
        <v>192</v>
      </c>
      <c r="E382" s="26">
        <v>2</v>
      </c>
      <c r="F382">
        <v>-1.3371508270504546</v>
      </c>
      <c r="G382">
        <v>-1.0584306138494941</v>
      </c>
      <c r="H382">
        <v>-0.27872021320096052</v>
      </c>
      <c r="I382" t="s">
        <v>496</v>
      </c>
      <c r="J382" t="s">
        <v>32</v>
      </c>
      <c r="K382" t="s">
        <v>90</v>
      </c>
      <c r="L382" t="s">
        <v>274</v>
      </c>
      <c r="M382" s="27">
        <v>23</v>
      </c>
      <c r="N382" s="28">
        <v>5</v>
      </c>
      <c r="O382">
        <v>9.9199999999999982</v>
      </c>
      <c r="P382">
        <v>2</v>
      </c>
      <c r="Q382">
        <v>0.4</v>
      </c>
      <c r="R382">
        <v>0.8</v>
      </c>
      <c r="S382">
        <v>0.6</v>
      </c>
      <c r="T382">
        <v>0</v>
      </c>
      <c r="U382">
        <v>0.2</v>
      </c>
      <c r="V382">
        <v>0.23529411764705882</v>
      </c>
      <c r="W382">
        <v>3.4</v>
      </c>
      <c r="X382">
        <v>0</v>
      </c>
      <c r="Y382">
        <v>0</v>
      </c>
      <c r="Z382">
        <v>1</v>
      </c>
      <c r="AA382">
        <v>-2.2101718707760907</v>
      </c>
      <c r="AB382">
        <v>-1.0912217321147288</v>
      </c>
      <c r="AC382">
        <v>-1.8496992607921141</v>
      </c>
      <c r="AD382">
        <v>-1.1813245097341962</v>
      </c>
      <c r="AE382">
        <v>-2.1702240241422683</v>
      </c>
      <c r="AF382">
        <v>-0.81732214738546061</v>
      </c>
      <c r="AG382">
        <v>-1.0971114984226389</v>
      </c>
      <c r="AH382">
        <v>-4.0092244408324193E-2</v>
      </c>
      <c r="AI382">
        <v>0.93129176313037398</v>
      </c>
    </row>
    <row r="383" spans="1:35" x14ac:dyDescent="0.3">
      <c r="A383">
        <v>32</v>
      </c>
      <c r="B383">
        <v>382</v>
      </c>
      <c r="C383" s="26">
        <v>0</v>
      </c>
      <c r="D383" s="26">
        <v>286</v>
      </c>
      <c r="E383" s="26">
        <v>0</v>
      </c>
      <c r="F383">
        <v>-1.3386785420711786</v>
      </c>
      <c r="G383">
        <v>-0.96216890003314803</v>
      </c>
      <c r="H383">
        <v>-0.37650964203803061</v>
      </c>
      <c r="I383" t="s">
        <v>570</v>
      </c>
      <c r="J383" t="s">
        <v>32</v>
      </c>
      <c r="K383" t="s">
        <v>111</v>
      </c>
      <c r="L383" t="s">
        <v>274</v>
      </c>
      <c r="M383" s="27">
        <v>32</v>
      </c>
      <c r="N383" s="28">
        <v>5</v>
      </c>
      <c r="O383">
        <v>9.58</v>
      </c>
      <c r="P383">
        <v>1.6</v>
      </c>
      <c r="Q383">
        <v>0.4</v>
      </c>
      <c r="R383">
        <v>0.6</v>
      </c>
      <c r="S383">
        <v>0.6</v>
      </c>
      <c r="T383">
        <v>0.2</v>
      </c>
      <c r="U383">
        <v>0</v>
      </c>
      <c r="V383">
        <v>0.27272727272727271</v>
      </c>
      <c r="W383">
        <v>2.2000000000000002</v>
      </c>
      <c r="X383">
        <v>0</v>
      </c>
      <c r="Y383">
        <v>0</v>
      </c>
      <c r="Z383">
        <v>0.6</v>
      </c>
      <c r="AA383">
        <v>-2.2748039260120398</v>
      </c>
      <c r="AB383">
        <v>-1.0912217321147288</v>
      </c>
      <c r="AC383">
        <v>-1.921233325832886</v>
      </c>
      <c r="AD383">
        <v>-1.1813245097341962</v>
      </c>
      <c r="AE383">
        <v>-1.7343655847595874</v>
      </c>
      <c r="AF383">
        <v>-1.1277084716364882</v>
      </c>
      <c r="AG383">
        <v>-0.61106184200446201</v>
      </c>
      <c r="AH383">
        <v>-4.0092244408324193E-2</v>
      </c>
      <c r="AI383">
        <v>1.3222915362043808</v>
      </c>
    </row>
    <row r="384" spans="1:35" x14ac:dyDescent="0.3">
      <c r="A384">
        <v>32</v>
      </c>
      <c r="B384">
        <v>383</v>
      </c>
      <c r="C384" s="26">
        <v>0</v>
      </c>
      <c r="D384" s="26">
        <v>468</v>
      </c>
      <c r="E384" s="26">
        <v>0</v>
      </c>
      <c r="F384">
        <v>-1.3434452109414432</v>
      </c>
      <c r="G384">
        <v>-0.97537963277138118</v>
      </c>
      <c r="H384">
        <v>-0.36806557817006202</v>
      </c>
      <c r="I384" t="s">
        <v>610</v>
      </c>
      <c r="J384" t="s">
        <v>241</v>
      </c>
      <c r="K384" t="s">
        <v>35</v>
      </c>
      <c r="L384" t="s">
        <v>275</v>
      </c>
      <c r="M384" s="27">
        <v>24.5</v>
      </c>
      <c r="N384" s="28">
        <v>2</v>
      </c>
      <c r="O384">
        <v>2.1666666666666665</v>
      </c>
      <c r="P384">
        <v>1.5</v>
      </c>
      <c r="Q384">
        <v>0.5</v>
      </c>
      <c r="R384">
        <v>1</v>
      </c>
      <c r="S384">
        <v>1</v>
      </c>
      <c r="T384">
        <v>0</v>
      </c>
      <c r="U384">
        <v>0</v>
      </c>
      <c r="V384">
        <v>0.33333333333333331</v>
      </c>
      <c r="W384">
        <v>1.5</v>
      </c>
      <c r="X384">
        <v>0</v>
      </c>
      <c r="Y384">
        <v>0</v>
      </c>
      <c r="Z384">
        <v>1</v>
      </c>
      <c r="AA384">
        <v>-2.290961939821027</v>
      </c>
      <c r="AB384">
        <v>-0.99533739477792582</v>
      </c>
      <c r="AC384">
        <v>-1.7781651957513422</v>
      </c>
      <c r="AD384">
        <v>-1.0016272060527278</v>
      </c>
      <c r="AE384">
        <v>-2.1702240241422683</v>
      </c>
      <c r="AF384">
        <v>-1.1277084716364882</v>
      </c>
      <c r="AG384">
        <v>-0.30559198148270222</v>
      </c>
      <c r="AH384">
        <v>-4.0092244408324193E-2</v>
      </c>
      <c r="AI384">
        <v>0.93129176313037398</v>
      </c>
    </row>
    <row r="385" spans="1:35" x14ac:dyDescent="0.3">
      <c r="A385">
        <v>32</v>
      </c>
      <c r="B385">
        <v>384</v>
      </c>
      <c r="C385" s="26">
        <v>0</v>
      </c>
      <c r="D385" s="26">
        <v>577</v>
      </c>
      <c r="E385" s="26">
        <v>0</v>
      </c>
      <c r="F385">
        <v>-1.350034370382555</v>
      </c>
      <c r="G385">
        <v>-0.9770323490212941</v>
      </c>
      <c r="H385">
        <v>-0.37300202136126093</v>
      </c>
      <c r="I385" t="s">
        <v>621</v>
      </c>
      <c r="J385" t="s">
        <v>32</v>
      </c>
      <c r="K385" t="s">
        <v>124</v>
      </c>
      <c r="L385" t="s">
        <v>275</v>
      </c>
      <c r="M385" s="27">
        <v>22.6</v>
      </c>
      <c r="N385" s="28">
        <v>5</v>
      </c>
      <c r="O385">
        <v>7.3266666666666653</v>
      </c>
      <c r="P385">
        <v>2</v>
      </c>
      <c r="Q385">
        <v>0.2</v>
      </c>
      <c r="R385">
        <v>1.2</v>
      </c>
      <c r="S385">
        <v>0.6</v>
      </c>
      <c r="T385">
        <v>0.2</v>
      </c>
      <c r="U385">
        <v>0.2</v>
      </c>
      <c r="V385">
        <v>0.23076923076923078</v>
      </c>
      <c r="W385">
        <v>2.6</v>
      </c>
      <c r="X385">
        <v>0.6</v>
      </c>
      <c r="Y385">
        <v>1</v>
      </c>
      <c r="Z385">
        <v>0.4</v>
      </c>
      <c r="AA385">
        <v>-2.2101718707760907</v>
      </c>
      <c r="AB385">
        <v>-1.2829904067883351</v>
      </c>
      <c r="AC385">
        <v>-1.7066311307105704</v>
      </c>
      <c r="AD385">
        <v>-1.1813245097341962</v>
      </c>
      <c r="AE385">
        <v>-1.7343655847595874</v>
      </c>
      <c r="AF385">
        <v>-0.81732214738546061</v>
      </c>
      <c r="AG385">
        <v>-0.86084197125514628</v>
      </c>
      <c r="AH385">
        <v>-0.51743494252364486</v>
      </c>
      <c r="AI385">
        <v>1.517791422741384</v>
      </c>
    </row>
    <row r="386" spans="1:35" x14ac:dyDescent="0.3">
      <c r="A386">
        <v>33</v>
      </c>
      <c r="B386">
        <v>385</v>
      </c>
      <c r="C386" s="26">
        <v>0</v>
      </c>
      <c r="D386" s="26">
        <v>458</v>
      </c>
      <c r="E386" s="26">
        <v>0</v>
      </c>
      <c r="F386">
        <v>-1.3517618276481971</v>
      </c>
      <c r="G386">
        <v>-0.78126995987531345</v>
      </c>
      <c r="H386">
        <v>-0.57049186777288363</v>
      </c>
      <c r="I386" t="s">
        <v>612</v>
      </c>
      <c r="J386" t="s">
        <v>32</v>
      </c>
      <c r="K386" t="s">
        <v>81</v>
      </c>
      <c r="L386" t="s">
        <v>275</v>
      </c>
      <c r="M386" s="27">
        <v>26.5</v>
      </c>
      <c r="N386" s="28">
        <v>2</v>
      </c>
      <c r="O386">
        <v>4.3583333333333334</v>
      </c>
      <c r="P386">
        <v>3</v>
      </c>
      <c r="Q386">
        <v>0</v>
      </c>
      <c r="R386">
        <v>1.5</v>
      </c>
      <c r="S386">
        <v>1</v>
      </c>
      <c r="T386">
        <v>0</v>
      </c>
      <c r="U386">
        <v>0</v>
      </c>
      <c r="V386">
        <v>1</v>
      </c>
      <c r="W386">
        <v>1.5</v>
      </c>
      <c r="X386">
        <v>0</v>
      </c>
      <c r="Y386">
        <v>0</v>
      </c>
      <c r="Z386">
        <v>0.5</v>
      </c>
      <c r="AA386">
        <v>-2.0485917326862184</v>
      </c>
      <c r="AB386">
        <v>-1.4747590814619411</v>
      </c>
      <c r="AC386">
        <v>-1.5993300331494127</v>
      </c>
      <c r="AD386">
        <v>-1.0016272060527278</v>
      </c>
      <c r="AE386">
        <v>-2.1702240241422683</v>
      </c>
      <c r="AF386">
        <v>-1.1277084716364882</v>
      </c>
      <c r="AG386">
        <v>1.0108616751866766</v>
      </c>
      <c r="AH386">
        <v>-4.0092244408324193E-2</v>
      </c>
      <c r="AI386">
        <v>1.4200414794728824</v>
      </c>
    </row>
    <row r="387" spans="1:35" x14ac:dyDescent="0.3">
      <c r="A387">
        <v>33</v>
      </c>
      <c r="B387">
        <v>386</v>
      </c>
      <c r="C387" s="26">
        <v>0</v>
      </c>
      <c r="D387" s="26">
        <v>470</v>
      </c>
      <c r="E387" s="26">
        <v>0</v>
      </c>
      <c r="F387">
        <v>-1.3558437352887067</v>
      </c>
      <c r="G387">
        <v>-0.92505495536029492</v>
      </c>
      <c r="H387">
        <v>-0.4307887799284118</v>
      </c>
      <c r="I387" t="s">
        <v>613</v>
      </c>
      <c r="J387" t="s">
        <v>614</v>
      </c>
      <c r="K387" t="s">
        <v>124</v>
      </c>
      <c r="L387" t="s">
        <v>275</v>
      </c>
      <c r="M387" s="27">
        <v>22.6</v>
      </c>
      <c r="N387" s="28">
        <v>4</v>
      </c>
      <c r="O387">
        <v>2.7958333333333334</v>
      </c>
      <c r="P387">
        <v>0.75</v>
      </c>
      <c r="Q387">
        <v>0</v>
      </c>
      <c r="R387">
        <v>1</v>
      </c>
      <c r="S387">
        <v>0</v>
      </c>
      <c r="T387">
        <v>0.25</v>
      </c>
      <c r="U387">
        <v>0.5</v>
      </c>
      <c r="V387">
        <v>0.5</v>
      </c>
      <c r="W387">
        <v>0.5</v>
      </c>
      <c r="X387">
        <v>0.5</v>
      </c>
      <c r="Y387">
        <v>0.5</v>
      </c>
      <c r="Z387">
        <v>0.75</v>
      </c>
      <c r="AA387">
        <v>-2.4121470433884316</v>
      </c>
      <c r="AB387">
        <v>-1.4747590814619411</v>
      </c>
      <c r="AC387">
        <v>-1.7781651957513422</v>
      </c>
      <c r="AD387">
        <v>-1.4508704652563991</v>
      </c>
      <c r="AE387">
        <v>-1.6254009749139173</v>
      </c>
      <c r="AF387">
        <v>-0.35174266100891938</v>
      </c>
      <c r="AG387">
        <v>-1.0255072523336028E-2</v>
      </c>
      <c r="AH387">
        <v>-0.39782072523999584</v>
      </c>
      <c r="AI387">
        <v>1.1756666213016282</v>
      </c>
    </row>
    <row r="388" spans="1:35" x14ac:dyDescent="0.3">
      <c r="A388">
        <v>33</v>
      </c>
      <c r="B388">
        <v>387</v>
      </c>
      <c r="C388" s="26">
        <v>0</v>
      </c>
      <c r="D388" s="26">
        <v>275</v>
      </c>
      <c r="E388" s="26">
        <v>1</v>
      </c>
      <c r="F388">
        <v>-1.3583835574677732</v>
      </c>
      <c r="G388">
        <v>-0.80468343127819408</v>
      </c>
      <c r="H388">
        <v>-0.55370012618957909</v>
      </c>
      <c r="I388" t="s">
        <v>615</v>
      </c>
      <c r="J388" t="s">
        <v>32</v>
      </c>
      <c r="K388" t="s">
        <v>48</v>
      </c>
      <c r="L388" t="s">
        <v>45</v>
      </c>
      <c r="M388" s="27">
        <v>20.6</v>
      </c>
      <c r="N388" s="28">
        <v>5</v>
      </c>
      <c r="O388">
        <v>13.969999999999999</v>
      </c>
      <c r="P388">
        <v>4.4000000000000004</v>
      </c>
      <c r="Q388">
        <v>0</v>
      </c>
      <c r="R388">
        <v>3</v>
      </c>
      <c r="S388">
        <v>1.2</v>
      </c>
      <c r="T388">
        <v>0.2</v>
      </c>
      <c r="U388">
        <v>0</v>
      </c>
      <c r="V388">
        <v>0.55555555555555558</v>
      </c>
      <c r="W388">
        <v>3.6</v>
      </c>
      <c r="X388">
        <v>0.33333333333333331</v>
      </c>
      <c r="Y388">
        <v>1.2</v>
      </c>
      <c r="Z388">
        <v>0</v>
      </c>
      <c r="AA388">
        <v>-1.8223795393603965</v>
      </c>
      <c r="AB388">
        <v>-1.4747590814619411</v>
      </c>
      <c r="AC388">
        <v>-1.0628245453436238</v>
      </c>
      <c r="AD388">
        <v>-0.9117785542119935</v>
      </c>
      <c r="AE388">
        <v>-1.7343655847595874</v>
      </c>
      <c r="AF388">
        <v>-1.1277084716364882</v>
      </c>
      <c r="AG388">
        <v>0.35774282495527321</v>
      </c>
      <c r="AH388">
        <v>-1.3748691255003813</v>
      </c>
      <c r="AI388">
        <v>1.9087911958153909</v>
      </c>
    </row>
    <row r="389" spans="1:35" x14ac:dyDescent="0.3">
      <c r="A389">
        <v>33</v>
      </c>
      <c r="B389">
        <v>388</v>
      </c>
      <c r="C389" s="26">
        <v>0</v>
      </c>
      <c r="D389" s="26">
        <v>261</v>
      </c>
      <c r="E389" s="26">
        <v>0</v>
      </c>
      <c r="F389">
        <v>-1.3683205988784211</v>
      </c>
      <c r="G389">
        <v>-0.97919269502614981</v>
      </c>
      <c r="H389">
        <v>-0.38912790385227125</v>
      </c>
      <c r="I389" t="s">
        <v>616</v>
      </c>
      <c r="J389" t="s">
        <v>32</v>
      </c>
      <c r="K389" t="s">
        <v>64</v>
      </c>
      <c r="L389" t="s">
        <v>275</v>
      </c>
      <c r="M389" s="27">
        <v>23.5</v>
      </c>
      <c r="N389" s="28">
        <v>5</v>
      </c>
      <c r="O389">
        <v>3.753333333333333</v>
      </c>
      <c r="P389">
        <v>1.4</v>
      </c>
      <c r="Q389">
        <v>0.2</v>
      </c>
      <c r="R389">
        <v>1.4</v>
      </c>
      <c r="S389">
        <v>0</v>
      </c>
      <c r="T389">
        <v>0.2</v>
      </c>
      <c r="U389">
        <v>0</v>
      </c>
      <c r="V389">
        <v>0.33333333333333331</v>
      </c>
      <c r="W389">
        <v>1.8</v>
      </c>
      <c r="X389">
        <v>0</v>
      </c>
      <c r="Y389">
        <v>0</v>
      </c>
      <c r="Z389">
        <v>0.8</v>
      </c>
      <c r="AA389">
        <v>-2.3071199536300142</v>
      </c>
      <c r="AB389">
        <v>-1.2829904067883351</v>
      </c>
      <c r="AC389">
        <v>-1.6350970656697985</v>
      </c>
      <c r="AD389">
        <v>-1.4508704652563991</v>
      </c>
      <c r="AE389">
        <v>-1.7343655847595874</v>
      </c>
      <c r="AF389">
        <v>-1.1277084716364882</v>
      </c>
      <c r="AG389">
        <v>-0.36128171275377757</v>
      </c>
      <c r="AH389">
        <v>-4.0092244408324193E-2</v>
      </c>
      <c r="AI389">
        <v>1.1267916496673773</v>
      </c>
    </row>
    <row r="390" spans="1:35" x14ac:dyDescent="0.3">
      <c r="A390">
        <v>33</v>
      </c>
      <c r="B390">
        <v>389</v>
      </c>
      <c r="C390" s="26">
        <v>0</v>
      </c>
      <c r="D390" s="26">
        <v>680</v>
      </c>
      <c r="E390" s="26">
        <v>0</v>
      </c>
      <c r="F390">
        <v>-1.3751553102313518</v>
      </c>
      <c r="G390">
        <v>-0.81285852208028941</v>
      </c>
      <c r="H390">
        <v>-0.56229678815106243</v>
      </c>
      <c r="I390" t="s">
        <v>617</v>
      </c>
      <c r="J390" t="s">
        <v>32</v>
      </c>
      <c r="K390" t="s">
        <v>68</v>
      </c>
      <c r="L390" t="s">
        <v>45</v>
      </c>
      <c r="M390" s="27">
        <v>22.1</v>
      </c>
      <c r="N390" s="28">
        <v>5</v>
      </c>
      <c r="O390">
        <v>2.7333333333333334</v>
      </c>
      <c r="P390">
        <v>2</v>
      </c>
      <c r="Q390">
        <v>0</v>
      </c>
      <c r="R390">
        <v>1</v>
      </c>
      <c r="S390">
        <v>0</v>
      </c>
      <c r="T390">
        <v>0.2</v>
      </c>
      <c r="U390">
        <v>0</v>
      </c>
      <c r="V390">
        <v>0.8</v>
      </c>
      <c r="W390">
        <v>1</v>
      </c>
      <c r="X390">
        <v>1</v>
      </c>
      <c r="Y390">
        <v>0.4</v>
      </c>
      <c r="Z390">
        <v>0</v>
      </c>
      <c r="AA390">
        <v>-2.2101718707760907</v>
      </c>
      <c r="AB390">
        <v>-1.4747590814619411</v>
      </c>
      <c r="AC390">
        <v>-1.7781651957513422</v>
      </c>
      <c r="AD390">
        <v>-1.4508704652563991</v>
      </c>
      <c r="AE390">
        <v>-1.7343655847595874</v>
      </c>
      <c r="AF390">
        <v>-1.1277084716364882</v>
      </c>
      <c r="AG390">
        <v>0.40156927708146689</v>
      </c>
      <c r="AH390">
        <v>0.14995349802238375</v>
      </c>
      <c r="AI390">
        <v>1.9087911958153909</v>
      </c>
    </row>
    <row r="391" spans="1:35" x14ac:dyDescent="0.3">
      <c r="A391">
        <v>33</v>
      </c>
      <c r="B391">
        <v>390</v>
      </c>
      <c r="C391" s="26">
        <v>0</v>
      </c>
      <c r="D391" s="26">
        <v>503</v>
      </c>
      <c r="E391" s="26">
        <v>0</v>
      </c>
      <c r="F391">
        <v>-1.3800082979424302</v>
      </c>
      <c r="G391">
        <v>-0.85863838412188642</v>
      </c>
      <c r="H391">
        <v>-0.52136991382054376</v>
      </c>
      <c r="I391" t="s">
        <v>618</v>
      </c>
      <c r="J391" t="s">
        <v>32</v>
      </c>
      <c r="K391" t="s">
        <v>78</v>
      </c>
      <c r="L391" t="s">
        <v>275</v>
      </c>
      <c r="M391" s="27">
        <v>23.6</v>
      </c>
      <c r="N391" s="28">
        <v>4</v>
      </c>
      <c r="O391">
        <v>7.1583333333333332</v>
      </c>
      <c r="P391">
        <v>2.25</v>
      </c>
      <c r="Q391">
        <v>0</v>
      </c>
      <c r="R391">
        <v>2.25</v>
      </c>
      <c r="S391">
        <v>0.5</v>
      </c>
      <c r="T391">
        <v>0</v>
      </c>
      <c r="U391">
        <v>0</v>
      </c>
      <c r="V391">
        <v>0.5</v>
      </c>
      <c r="W391">
        <v>1.5</v>
      </c>
      <c r="X391">
        <v>0.75</v>
      </c>
      <c r="Y391">
        <v>1</v>
      </c>
      <c r="Z391">
        <v>0</v>
      </c>
      <c r="AA391">
        <v>-2.1697768362536225</v>
      </c>
      <c r="AB391">
        <v>-1.4747590814619411</v>
      </c>
      <c r="AC391">
        <v>-1.3310772892465181</v>
      </c>
      <c r="AD391">
        <v>-1.2262488356545633</v>
      </c>
      <c r="AE391">
        <v>-2.1702240241422683</v>
      </c>
      <c r="AF391">
        <v>-1.1277084716364882</v>
      </c>
      <c r="AG391">
        <v>2.3521432684642487E-2</v>
      </c>
      <c r="AH391">
        <v>-0.1602635472016109</v>
      </c>
      <c r="AI391">
        <v>1.9087911958153909</v>
      </c>
    </row>
    <row r="392" spans="1:35" x14ac:dyDescent="0.3">
      <c r="A392">
        <v>33</v>
      </c>
      <c r="B392">
        <v>391</v>
      </c>
      <c r="C392" s="26">
        <v>0</v>
      </c>
      <c r="D392" s="26">
        <v>650</v>
      </c>
      <c r="E392" s="26">
        <v>0</v>
      </c>
      <c r="F392">
        <v>-1.3838202050768125</v>
      </c>
      <c r="G392">
        <v>-0.95776384674865533</v>
      </c>
      <c r="H392">
        <v>-0.42605635832815714</v>
      </c>
      <c r="I392" t="s">
        <v>619</v>
      </c>
      <c r="J392" t="s">
        <v>241</v>
      </c>
      <c r="K392" t="s">
        <v>66</v>
      </c>
      <c r="L392" t="s">
        <v>274</v>
      </c>
      <c r="M392" s="27">
        <v>22.1</v>
      </c>
      <c r="N392" s="28">
        <v>3</v>
      </c>
      <c r="O392">
        <v>3.8666666666666671</v>
      </c>
      <c r="P392">
        <v>1.6666666666666667</v>
      </c>
      <c r="Q392">
        <v>0.33333333333333331</v>
      </c>
      <c r="R392">
        <v>1</v>
      </c>
      <c r="S392">
        <v>0.66666666666666663</v>
      </c>
      <c r="T392">
        <v>0</v>
      </c>
      <c r="U392">
        <v>0</v>
      </c>
      <c r="V392">
        <v>0.4</v>
      </c>
      <c r="W392">
        <v>1.6666666666666667</v>
      </c>
      <c r="X392">
        <v>0</v>
      </c>
      <c r="Y392">
        <v>0</v>
      </c>
      <c r="Z392">
        <v>0.66666666666666663</v>
      </c>
      <c r="AA392">
        <v>-2.2640319168060485</v>
      </c>
      <c r="AB392">
        <v>-1.1551446236725977</v>
      </c>
      <c r="AC392">
        <v>-1.7781651957513422</v>
      </c>
      <c r="AD392">
        <v>-1.1513749591206182</v>
      </c>
      <c r="AE392">
        <v>-2.1702240241422683</v>
      </c>
      <c r="AF392">
        <v>-1.1277084716364882</v>
      </c>
      <c r="AG392">
        <v>-0.19025809255892426</v>
      </c>
      <c r="AH392">
        <v>-4.0092244408324193E-2</v>
      </c>
      <c r="AI392">
        <v>1.257124907358713</v>
      </c>
    </row>
    <row r="393" spans="1:35" x14ac:dyDescent="0.3">
      <c r="A393">
        <v>33</v>
      </c>
      <c r="B393">
        <v>392</v>
      </c>
      <c r="C393" s="26">
        <v>0</v>
      </c>
      <c r="D393" s="26">
        <v>363</v>
      </c>
      <c r="E393" s="26">
        <v>0</v>
      </c>
      <c r="F393">
        <v>-1.3943272522064205</v>
      </c>
      <c r="G393">
        <v>-0.96835116866660975</v>
      </c>
      <c r="H393">
        <v>-0.42597608353981076</v>
      </c>
      <c r="I393" t="s">
        <v>620</v>
      </c>
      <c r="J393" t="s">
        <v>32</v>
      </c>
      <c r="K393" t="s">
        <v>74</v>
      </c>
      <c r="L393" t="s">
        <v>275</v>
      </c>
      <c r="M393" s="27">
        <v>23.7</v>
      </c>
      <c r="N393" s="28">
        <v>5</v>
      </c>
      <c r="O393">
        <v>4.3</v>
      </c>
      <c r="P393">
        <v>2</v>
      </c>
      <c r="Q393">
        <v>0.4</v>
      </c>
      <c r="R393">
        <v>0.8</v>
      </c>
      <c r="S393">
        <v>0.4</v>
      </c>
      <c r="T393">
        <v>0</v>
      </c>
      <c r="U393">
        <v>0</v>
      </c>
      <c r="V393">
        <v>0.33333333333333331</v>
      </c>
      <c r="W393">
        <v>2.4</v>
      </c>
      <c r="X393">
        <v>0</v>
      </c>
      <c r="Y393">
        <v>0</v>
      </c>
      <c r="Z393">
        <v>0.4</v>
      </c>
      <c r="AA393">
        <v>-2.2101718707760907</v>
      </c>
      <c r="AB393">
        <v>-1.0912217321147288</v>
      </c>
      <c r="AC393">
        <v>-1.8496992607921141</v>
      </c>
      <c r="AD393">
        <v>-1.2711731615749304</v>
      </c>
      <c r="AE393">
        <v>-2.1702240241422683</v>
      </c>
      <c r="AF393">
        <v>-1.1277084716364882</v>
      </c>
      <c r="AG393">
        <v>-0.47266117529592816</v>
      </c>
      <c r="AH393">
        <v>-4.0092244408324193E-2</v>
      </c>
      <c r="AI393">
        <v>1.517791422741384</v>
      </c>
    </row>
    <row r="394" spans="1:35" x14ac:dyDescent="0.3">
      <c r="A394">
        <v>33</v>
      </c>
      <c r="B394">
        <v>393</v>
      </c>
      <c r="C394" s="26">
        <v>0</v>
      </c>
      <c r="D394" s="26">
        <v>239</v>
      </c>
      <c r="E394" s="26">
        <v>0</v>
      </c>
      <c r="F394">
        <v>-1.4076228193991105</v>
      </c>
      <c r="G394">
        <v>-0.98606787162086618</v>
      </c>
      <c r="H394">
        <v>-0.42155494777824432</v>
      </c>
      <c r="I394" t="s">
        <v>622</v>
      </c>
      <c r="J394" t="s">
        <v>32</v>
      </c>
      <c r="K394" t="s">
        <v>92</v>
      </c>
      <c r="L394" t="s">
        <v>274</v>
      </c>
      <c r="M394" s="27">
        <v>26</v>
      </c>
      <c r="N394" s="28">
        <v>2</v>
      </c>
      <c r="O394">
        <v>3.0416666666666665</v>
      </c>
      <c r="P394">
        <v>1.5</v>
      </c>
      <c r="Q394">
        <v>0.5</v>
      </c>
      <c r="R394">
        <v>1</v>
      </c>
      <c r="S394">
        <v>0</v>
      </c>
      <c r="T394">
        <v>0</v>
      </c>
      <c r="U394">
        <v>0</v>
      </c>
      <c r="V394">
        <v>0.2</v>
      </c>
      <c r="W394">
        <v>2.5</v>
      </c>
      <c r="X394">
        <v>0</v>
      </c>
      <c r="Y394">
        <v>0</v>
      </c>
      <c r="Z394">
        <v>0</v>
      </c>
      <c r="AA394">
        <v>-2.290961939821027</v>
      </c>
      <c r="AB394">
        <v>-0.99533739477792582</v>
      </c>
      <c r="AC394">
        <v>-1.7781651957513422</v>
      </c>
      <c r="AD394">
        <v>-1.4508704652563991</v>
      </c>
      <c r="AE394">
        <v>-2.1702240241422683</v>
      </c>
      <c r="AF394">
        <v>-1.1277084716364882</v>
      </c>
      <c r="AG394">
        <v>-0.93004230460941295</v>
      </c>
      <c r="AH394">
        <v>-4.0092244408324193E-2</v>
      </c>
      <c r="AI394">
        <v>1.9087911958153909</v>
      </c>
    </row>
    <row r="395" spans="1:35" x14ac:dyDescent="0.3">
      <c r="A395">
        <v>33</v>
      </c>
      <c r="B395">
        <v>394</v>
      </c>
      <c r="C395" s="26">
        <v>0</v>
      </c>
      <c r="D395" s="26">
        <v>456</v>
      </c>
      <c r="E395" s="26">
        <v>0</v>
      </c>
      <c r="F395">
        <v>-1.4085444256006971</v>
      </c>
      <c r="G395">
        <v>-1.1338403541616948</v>
      </c>
      <c r="H395">
        <v>-0.27470407143900233</v>
      </c>
      <c r="I395" t="s">
        <v>623</v>
      </c>
      <c r="J395" t="s">
        <v>241</v>
      </c>
      <c r="K395" t="s">
        <v>118</v>
      </c>
      <c r="L395" t="s">
        <v>275</v>
      </c>
      <c r="M395" s="27">
        <v>22.8</v>
      </c>
      <c r="N395" s="28">
        <v>1</v>
      </c>
      <c r="O395">
        <v>1.9666666666666668</v>
      </c>
      <c r="P395">
        <v>0</v>
      </c>
      <c r="Q395">
        <v>0</v>
      </c>
      <c r="R395">
        <v>3</v>
      </c>
      <c r="S395">
        <v>0</v>
      </c>
      <c r="T395">
        <v>0</v>
      </c>
      <c r="U395">
        <v>0</v>
      </c>
      <c r="V395">
        <v>0</v>
      </c>
      <c r="W395">
        <v>2</v>
      </c>
      <c r="X395">
        <v>0</v>
      </c>
      <c r="Y395">
        <v>0</v>
      </c>
      <c r="Z395">
        <v>1</v>
      </c>
      <c r="AA395">
        <v>-2.5333321469558361</v>
      </c>
      <c r="AB395">
        <v>-1.4747590814619411</v>
      </c>
      <c r="AC395">
        <v>-1.0628245453436238</v>
      </c>
      <c r="AD395">
        <v>-1.4508704652563991</v>
      </c>
      <c r="AE395">
        <v>-2.1702240241422683</v>
      </c>
      <c r="AF395">
        <v>-1.1277084716364882</v>
      </c>
      <c r="AG395">
        <v>-1.276043971380747</v>
      </c>
      <c r="AH395">
        <v>-4.0092244408324193E-2</v>
      </c>
      <c r="AI395">
        <v>0.93129176313037398</v>
      </c>
    </row>
    <row r="396" spans="1:35" x14ac:dyDescent="0.3">
      <c r="A396">
        <v>33</v>
      </c>
      <c r="B396">
        <v>395</v>
      </c>
      <c r="C396" s="26">
        <v>0</v>
      </c>
      <c r="D396" s="26">
        <v>508</v>
      </c>
      <c r="E396" s="26">
        <v>0</v>
      </c>
      <c r="F396">
        <v>-1.413474432604142</v>
      </c>
      <c r="G396">
        <v>-0.81340775822202893</v>
      </c>
      <c r="H396">
        <v>-0.60006667438211303</v>
      </c>
      <c r="I396" t="s">
        <v>624</v>
      </c>
      <c r="J396" t="s">
        <v>32</v>
      </c>
      <c r="K396" t="s">
        <v>54</v>
      </c>
      <c r="L396" t="s">
        <v>275</v>
      </c>
      <c r="M396" s="27">
        <v>39.4</v>
      </c>
      <c r="N396" s="28">
        <v>1</v>
      </c>
      <c r="O396">
        <v>4.9833333333333334</v>
      </c>
      <c r="P396">
        <v>2</v>
      </c>
      <c r="Q396">
        <v>0</v>
      </c>
      <c r="R396">
        <v>2</v>
      </c>
      <c r="S396">
        <v>0</v>
      </c>
      <c r="T396">
        <v>0</v>
      </c>
      <c r="U396">
        <v>0</v>
      </c>
      <c r="V396">
        <v>1</v>
      </c>
      <c r="W396">
        <v>1</v>
      </c>
      <c r="X396">
        <v>0</v>
      </c>
      <c r="Y396">
        <v>0</v>
      </c>
      <c r="Z396">
        <v>0</v>
      </c>
      <c r="AA396">
        <v>-2.2101718707760907</v>
      </c>
      <c r="AB396">
        <v>-1.4747590814619411</v>
      </c>
      <c r="AC396">
        <v>-1.4204948705474831</v>
      </c>
      <c r="AD396">
        <v>-1.4508704652563991</v>
      </c>
      <c r="AE396">
        <v>-2.1702240241422683</v>
      </c>
      <c r="AF396">
        <v>-1.1277084716364882</v>
      </c>
      <c r="AG396">
        <v>0.66486000841534254</v>
      </c>
      <c r="AH396">
        <v>-4.0092244408324193E-2</v>
      </c>
      <c r="AI396">
        <v>1.9087911958153909</v>
      </c>
    </row>
    <row r="397" spans="1:35" x14ac:dyDescent="0.3">
      <c r="A397">
        <v>33</v>
      </c>
      <c r="B397">
        <v>396</v>
      </c>
      <c r="C397" s="26">
        <v>0</v>
      </c>
      <c r="D397" s="26">
        <v>489</v>
      </c>
      <c r="E397" s="26">
        <v>0</v>
      </c>
      <c r="F397">
        <v>-1.4184044396075868</v>
      </c>
      <c r="G397">
        <v>-0.74035294883107838</v>
      </c>
      <c r="H397">
        <v>-0.67805149077650839</v>
      </c>
      <c r="I397" t="s">
        <v>625</v>
      </c>
      <c r="J397" t="s">
        <v>241</v>
      </c>
      <c r="K397" t="s">
        <v>160</v>
      </c>
      <c r="L397" t="s">
        <v>274</v>
      </c>
      <c r="M397" s="27">
        <v>25.1</v>
      </c>
      <c r="N397" s="28">
        <v>1</v>
      </c>
      <c r="O397">
        <v>2.85</v>
      </c>
      <c r="P397">
        <v>4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1</v>
      </c>
      <c r="W397">
        <v>2</v>
      </c>
      <c r="X397">
        <v>0</v>
      </c>
      <c r="Y397">
        <v>0</v>
      </c>
      <c r="Z397">
        <v>0</v>
      </c>
      <c r="AA397">
        <v>-1.8870115945963457</v>
      </c>
      <c r="AB397">
        <v>-1.4747590814619411</v>
      </c>
      <c r="AC397">
        <v>-1.7781651957513422</v>
      </c>
      <c r="AD397">
        <v>-1.4508704652563991</v>
      </c>
      <c r="AE397">
        <v>-2.1702240241422683</v>
      </c>
      <c r="AF397">
        <v>-1.1277084716364882</v>
      </c>
      <c r="AG397">
        <v>1.3568633419580103</v>
      </c>
      <c r="AH397">
        <v>-4.0092244408324193E-2</v>
      </c>
      <c r="AI397">
        <v>1.9087911958153909</v>
      </c>
    </row>
    <row r="398" spans="1:35" x14ac:dyDescent="0.3">
      <c r="A398">
        <v>34</v>
      </c>
      <c r="B398">
        <v>397</v>
      </c>
      <c r="C398" s="26">
        <v>0</v>
      </c>
      <c r="D398" s="26">
        <v>619</v>
      </c>
      <c r="E398" s="26">
        <v>0</v>
      </c>
      <c r="F398">
        <v>-1.4218001213612232</v>
      </c>
      <c r="G398">
        <v>-0.97220989712764527</v>
      </c>
      <c r="H398">
        <v>-0.44959022423357797</v>
      </c>
      <c r="I398" t="s">
        <v>627</v>
      </c>
      <c r="J398" t="s">
        <v>32</v>
      </c>
      <c r="K398" t="s">
        <v>111</v>
      </c>
      <c r="L398" t="s">
        <v>275</v>
      </c>
      <c r="M398" s="27">
        <v>20.9</v>
      </c>
      <c r="N398" s="28">
        <v>4</v>
      </c>
      <c r="O398">
        <v>3.5625</v>
      </c>
      <c r="P398">
        <v>1.5</v>
      </c>
      <c r="Q398">
        <v>0</v>
      </c>
      <c r="R398">
        <v>0</v>
      </c>
      <c r="S398">
        <v>0.25</v>
      </c>
      <c r="T398">
        <v>0</v>
      </c>
      <c r="U398">
        <v>0.25</v>
      </c>
      <c r="V398">
        <v>0.2857142857142857</v>
      </c>
      <c r="W398">
        <v>1.75</v>
      </c>
      <c r="X398">
        <v>1</v>
      </c>
      <c r="Y398">
        <v>0.5</v>
      </c>
      <c r="Z398">
        <v>0.25</v>
      </c>
      <c r="AA398">
        <v>-2.290961939821027</v>
      </c>
      <c r="AB398">
        <v>-1.4747590814619411</v>
      </c>
      <c r="AC398">
        <v>-2.1358355209552013</v>
      </c>
      <c r="AD398">
        <v>-1.3385596504554811</v>
      </c>
      <c r="AE398">
        <v>-2.1702240241422683</v>
      </c>
      <c r="AF398">
        <v>-0.73972556632270381</v>
      </c>
      <c r="AG398">
        <v>-0.46170456226437989</v>
      </c>
      <c r="AH398">
        <v>0.19746493363006073</v>
      </c>
      <c r="AI398">
        <v>1.6644163376441365</v>
      </c>
    </row>
    <row r="399" spans="1:35" x14ac:dyDescent="0.3">
      <c r="A399">
        <v>34</v>
      </c>
      <c r="B399">
        <v>398</v>
      </c>
      <c r="C399" s="26">
        <v>0</v>
      </c>
      <c r="D399" s="26">
        <v>513</v>
      </c>
      <c r="E399" s="26">
        <v>0</v>
      </c>
      <c r="F399">
        <v>-1.4234754617598651</v>
      </c>
      <c r="G399">
        <v>-1.1658502709039502</v>
      </c>
      <c r="H399">
        <v>-0.25762519085591484</v>
      </c>
      <c r="I399" t="s">
        <v>628</v>
      </c>
      <c r="J399" t="s">
        <v>32</v>
      </c>
      <c r="K399" t="s">
        <v>76</v>
      </c>
      <c r="L399" t="s">
        <v>274</v>
      </c>
      <c r="M399" s="27">
        <v>26.2</v>
      </c>
      <c r="N399" s="28">
        <v>2</v>
      </c>
      <c r="O399">
        <v>11.358333333333333</v>
      </c>
      <c r="P399">
        <v>1</v>
      </c>
      <c r="Q399">
        <v>0</v>
      </c>
      <c r="R399">
        <v>1</v>
      </c>
      <c r="S399">
        <v>1</v>
      </c>
      <c r="T399">
        <v>0</v>
      </c>
      <c r="U399">
        <v>0</v>
      </c>
      <c r="V399">
        <v>0.5</v>
      </c>
      <c r="W399">
        <v>1</v>
      </c>
      <c r="X399">
        <v>0</v>
      </c>
      <c r="Y399">
        <v>0</v>
      </c>
      <c r="Z399">
        <v>2.5</v>
      </c>
      <c r="AA399">
        <v>-2.3717520088659634</v>
      </c>
      <c r="AB399">
        <v>-1.4747590814619411</v>
      </c>
      <c r="AC399">
        <v>-1.7781651957513422</v>
      </c>
      <c r="AD399">
        <v>-1.0016272060527278</v>
      </c>
      <c r="AE399">
        <v>-2.1702240241422683</v>
      </c>
      <c r="AF399">
        <v>-1.1277084716364882</v>
      </c>
      <c r="AG399">
        <v>6.6331800806532296E-3</v>
      </c>
      <c r="AH399">
        <v>-4.0092244408324193E-2</v>
      </c>
      <c r="AI399">
        <v>-0.53495738589715125</v>
      </c>
    </row>
    <row r="400" spans="1:35" x14ac:dyDescent="0.3">
      <c r="A400">
        <v>34</v>
      </c>
      <c r="B400">
        <v>399</v>
      </c>
      <c r="C400" s="26">
        <v>0</v>
      </c>
      <c r="D400" s="26">
        <v>410</v>
      </c>
      <c r="E400" s="26">
        <v>0</v>
      </c>
      <c r="F400">
        <v>-1.4266297759136854</v>
      </c>
      <c r="G400">
        <v>-0.8620843215484888</v>
      </c>
      <c r="H400">
        <v>-0.56454545436519665</v>
      </c>
      <c r="I400" t="s">
        <v>629</v>
      </c>
      <c r="J400" t="s">
        <v>32</v>
      </c>
      <c r="K400" t="s">
        <v>39</v>
      </c>
      <c r="L400" t="s">
        <v>274</v>
      </c>
      <c r="M400" s="27">
        <v>29.2</v>
      </c>
      <c r="N400" s="28">
        <v>2</v>
      </c>
      <c r="O400">
        <v>2.2333333333333334</v>
      </c>
      <c r="P400">
        <v>1.5</v>
      </c>
      <c r="Q400">
        <v>0.5</v>
      </c>
      <c r="R400">
        <v>0</v>
      </c>
      <c r="S400">
        <v>0.5</v>
      </c>
      <c r="T400">
        <v>0</v>
      </c>
      <c r="U400">
        <v>0</v>
      </c>
      <c r="V400">
        <v>1</v>
      </c>
      <c r="W400">
        <v>0.5</v>
      </c>
      <c r="X400">
        <v>0</v>
      </c>
      <c r="Y400">
        <v>0</v>
      </c>
      <c r="Z400">
        <v>0</v>
      </c>
      <c r="AA400">
        <v>-2.290961939821027</v>
      </c>
      <c r="AB400">
        <v>-0.99533739477792582</v>
      </c>
      <c r="AC400">
        <v>-2.1358355209552013</v>
      </c>
      <c r="AD400">
        <v>-1.2262488356545633</v>
      </c>
      <c r="AE400">
        <v>-2.1702240241422683</v>
      </c>
      <c r="AF400">
        <v>-1.1277084716364882</v>
      </c>
      <c r="AG400">
        <v>0.31885834164400861</v>
      </c>
      <c r="AH400">
        <v>-4.0092244408324193E-2</v>
      </c>
      <c r="AI400">
        <v>1.9087911958153909</v>
      </c>
    </row>
    <row r="401" spans="1:35" x14ac:dyDescent="0.3">
      <c r="A401">
        <v>34</v>
      </c>
      <c r="B401">
        <v>400</v>
      </c>
      <c r="C401" s="26">
        <v>0</v>
      </c>
      <c r="D401" s="26">
        <v>683</v>
      </c>
      <c r="E401" s="26">
        <v>0</v>
      </c>
      <c r="F401">
        <v>-1.4300163856169945</v>
      </c>
      <c r="G401">
        <v>-1.0230989292102375</v>
      </c>
      <c r="H401">
        <v>-0.40691745640675703</v>
      </c>
      <c r="I401" t="s">
        <v>630</v>
      </c>
      <c r="J401" t="s">
        <v>32</v>
      </c>
      <c r="K401" t="s">
        <v>76</v>
      </c>
      <c r="L401" t="s">
        <v>275</v>
      </c>
      <c r="M401" s="27">
        <v>24</v>
      </c>
      <c r="N401" s="28">
        <v>2</v>
      </c>
      <c r="O401">
        <v>9.8666666666666671</v>
      </c>
      <c r="P401">
        <v>1</v>
      </c>
      <c r="Q401">
        <v>0</v>
      </c>
      <c r="R401">
        <v>1.5</v>
      </c>
      <c r="S401">
        <v>0.5</v>
      </c>
      <c r="T401">
        <v>0</v>
      </c>
      <c r="U401">
        <v>0</v>
      </c>
      <c r="V401">
        <v>0.25</v>
      </c>
      <c r="W401">
        <v>2</v>
      </c>
      <c r="X401">
        <v>0</v>
      </c>
      <c r="Y401">
        <v>0</v>
      </c>
      <c r="Z401">
        <v>0.5</v>
      </c>
      <c r="AA401">
        <v>-2.3717520088659634</v>
      </c>
      <c r="AB401">
        <v>-1.4747590814619411</v>
      </c>
      <c r="AC401">
        <v>-1.5993300331494127</v>
      </c>
      <c r="AD401">
        <v>-1.2262488356545633</v>
      </c>
      <c r="AE401">
        <v>-2.1702240241422683</v>
      </c>
      <c r="AF401">
        <v>-1.1277084716364882</v>
      </c>
      <c r="AG401">
        <v>-0.61781714304605762</v>
      </c>
      <c r="AH401">
        <v>-4.0092244408324193E-2</v>
      </c>
      <c r="AI401">
        <v>1.4200414794728824</v>
      </c>
    </row>
    <row r="402" spans="1:35" x14ac:dyDescent="0.3">
      <c r="A402">
        <v>34</v>
      </c>
      <c r="B402">
        <v>401</v>
      </c>
      <c r="C402" s="26">
        <v>134.80000000000001</v>
      </c>
      <c r="D402" s="26">
        <v>681</v>
      </c>
      <c r="E402" s="26">
        <v>0</v>
      </c>
      <c r="F402">
        <v>-1.4324813891187169</v>
      </c>
      <c r="G402">
        <v>-0.89757431585855507</v>
      </c>
      <c r="H402">
        <v>-0.53490707326016185</v>
      </c>
      <c r="I402" t="s">
        <v>632</v>
      </c>
      <c r="J402" t="s">
        <v>32</v>
      </c>
      <c r="K402" t="s">
        <v>74</v>
      </c>
      <c r="L402" t="s">
        <v>275</v>
      </c>
      <c r="M402" s="27">
        <v>27.3</v>
      </c>
      <c r="N402" s="28">
        <v>2</v>
      </c>
      <c r="O402">
        <v>5.1416666666666666</v>
      </c>
      <c r="P402">
        <v>2</v>
      </c>
      <c r="Q402">
        <v>0</v>
      </c>
      <c r="R402">
        <v>1</v>
      </c>
      <c r="S402">
        <v>0.5</v>
      </c>
      <c r="T402">
        <v>0</v>
      </c>
      <c r="U402">
        <v>0</v>
      </c>
      <c r="V402">
        <v>0.5</v>
      </c>
      <c r="W402">
        <v>2</v>
      </c>
      <c r="X402">
        <v>0</v>
      </c>
      <c r="Y402">
        <v>0</v>
      </c>
      <c r="Z402">
        <v>0</v>
      </c>
      <c r="AA402">
        <v>-2.2101718707760907</v>
      </c>
      <c r="AB402">
        <v>-1.4747590814619411</v>
      </c>
      <c r="AC402">
        <v>-1.7781651957513422</v>
      </c>
      <c r="AD402">
        <v>-1.2262488356545633</v>
      </c>
      <c r="AE402">
        <v>-2.1702240241422683</v>
      </c>
      <c r="AF402">
        <v>-1.1277084716364882</v>
      </c>
      <c r="AG402">
        <v>4.0409685288631744E-2</v>
      </c>
      <c r="AH402">
        <v>-4.0092244408324193E-2</v>
      </c>
      <c r="AI402">
        <v>1.9087911958153909</v>
      </c>
    </row>
    <row r="403" spans="1:35" x14ac:dyDescent="0.3">
      <c r="A403">
        <v>34</v>
      </c>
      <c r="B403">
        <v>402</v>
      </c>
      <c r="C403" s="26">
        <v>0</v>
      </c>
      <c r="D403" s="26">
        <v>373</v>
      </c>
      <c r="E403" s="26">
        <v>0</v>
      </c>
      <c r="F403">
        <v>-1.4469486889563865</v>
      </c>
      <c r="G403">
        <v>-0.9118290161952296</v>
      </c>
      <c r="H403">
        <v>-0.53511967276115691</v>
      </c>
      <c r="I403" t="s">
        <v>631</v>
      </c>
      <c r="J403" t="s">
        <v>32</v>
      </c>
      <c r="K403" t="s">
        <v>72</v>
      </c>
      <c r="L403" t="s">
        <v>274</v>
      </c>
      <c r="M403" s="27">
        <v>22.1</v>
      </c>
      <c r="N403" s="28">
        <v>5</v>
      </c>
      <c r="O403">
        <v>3.5133333333333332</v>
      </c>
      <c r="P403">
        <v>1.6</v>
      </c>
      <c r="Q403">
        <v>0</v>
      </c>
      <c r="R403">
        <v>0.4</v>
      </c>
      <c r="S403">
        <v>1.2</v>
      </c>
      <c r="T403">
        <v>0.2</v>
      </c>
      <c r="U403">
        <v>0</v>
      </c>
      <c r="V403">
        <v>0.5</v>
      </c>
      <c r="W403">
        <v>1.2</v>
      </c>
      <c r="X403">
        <v>0.5</v>
      </c>
      <c r="Y403">
        <v>0.8</v>
      </c>
      <c r="Z403">
        <v>0</v>
      </c>
      <c r="AA403">
        <v>-2.2748039260120398</v>
      </c>
      <c r="AB403">
        <v>-1.4747590814619411</v>
      </c>
      <c r="AC403">
        <v>-1.9927673908736576</v>
      </c>
      <c r="AD403">
        <v>-0.9117785542119935</v>
      </c>
      <c r="AE403">
        <v>-1.7343655847595874</v>
      </c>
      <c r="AF403">
        <v>-1.1277084716364882</v>
      </c>
      <c r="AG403">
        <v>1.338848112224893E-2</v>
      </c>
      <c r="AH403">
        <v>-0.61245781373899899</v>
      </c>
      <c r="AI403">
        <v>1.9087911958153909</v>
      </c>
    </row>
    <row r="404" spans="1:35" x14ac:dyDescent="0.3">
      <c r="A404">
        <v>34</v>
      </c>
      <c r="B404">
        <v>403</v>
      </c>
      <c r="C404" s="26">
        <v>0</v>
      </c>
      <c r="D404" s="26">
        <v>653</v>
      </c>
      <c r="E404" s="26">
        <v>0</v>
      </c>
      <c r="F404">
        <v>-1.4491816087675626</v>
      </c>
      <c r="G404">
        <v>-1.1755429923830709</v>
      </c>
      <c r="H404">
        <v>-0.27363861638449172</v>
      </c>
      <c r="I404" t="s">
        <v>633</v>
      </c>
      <c r="J404" t="s">
        <v>32</v>
      </c>
      <c r="K404" t="s">
        <v>44</v>
      </c>
      <c r="L404" t="s">
        <v>275</v>
      </c>
      <c r="M404" s="27">
        <v>24.3</v>
      </c>
      <c r="N404" s="28">
        <v>3</v>
      </c>
      <c r="O404">
        <v>11.505555555555555</v>
      </c>
      <c r="P404">
        <v>2.6666666666666665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0.22222222222222221</v>
      </c>
      <c r="W404">
        <v>6</v>
      </c>
      <c r="X404">
        <v>0</v>
      </c>
      <c r="Y404">
        <v>0</v>
      </c>
      <c r="Z404">
        <v>0.33333333333333331</v>
      </c>
      <c r="AA404">
        <v>-2.1024517787161758</v>
      </c>
      <c r="AB404">
        <v>-1.4747590814619411</v>
      </c>
      <c r="AC404">
        <v>-1.7781651957513422</v>
      </c>
      <c r="AD404">
        <v>-1.4508704652563991</v>
      </c>
      <c r="AE404">
        <v>-2.1702240241422683</v>
      </c>
      <c r="AF404">
        <v>-1.1277084716364882</v>
      </c>
      <c r="AG404">
        <v>-2.0185737216617521</v>
      </c>
      <c r="AH404">
        <v>-4.0092244408324193E-2</v>
      </c>
      <c r="AI404">
        <v>1.5829580515870521</v>
      </c>
    </row>
    <row r="405" spans="1:35" x14ac:dyDescent="0.3">
      <c r="A405">
        <v>34</v>
      </c>
      <c r="B405">
        <v>404</v>
      </c>
      <c r="C405" s="26">
        <v>0</v>
      </c>
      <c r="D405" s="26">
        <v>366</v>
      </c>
      <c r="E405" s="26">
        <v>0</v>
      </c>
      <c r="F405">
        <v>-1.4587185801425189</v>
      </c>
      <c r="G405">
        <v>-0.92173396501128757</v>
      </c>
      <c r="H405">
        <v>-0.5369846151312313</v>
      </c>
      <c r="I405" t="s">
        <v>634</v>
      </c>
      <c r="J405" t="s">
        <v>32</v>
      </c>
      <c r="K405" t="s">
        <v>33</v>
      </c>
      <c r="L405" t="s">
        <v>275</v>
      </c>
      <c r="M405" s="27">
        <v>25</v>
      </c>
      <c r="N405" s="28">
        <v>2</v>
      </c>
      <c r="O405">
        <v>2.3416666666666668</v>
      </c>
      <c r="P405">
        <v>1.5</v>
      </c>
      <c r="Q405">
        <v>0.5</v>
      </c>
      <c r="R405">
        <v>0</v>
      </c>
      <c r="S405">
        <v>0</v>
      </c>
      <c r="T405">
        <v>0</v>
      </c>
      <c r="U405">
        <v>0</v>
      </c>
      <c r="V405">
        <v>0.5</v>
      </c>
      <c r="W405">
        <v>1</v>
      </c>
      <c r="X405">
        <v>0</v>
      </c>
      <c r="Y405">
        <v>0</v>
      </c>
      <c r="Z405">
        <v>0</v>
      </c>
      <c r="AA405">
        <v>-2.290961939821027</v>
      </c>
      <c r="AB405">
        <v>-0.99533739477792582</v>
      </c>
      <c r="AC405">
        <v>-2.1358355209552013</v>
      </c>
      <c r="AD405">
        <v>-1.4508704652563991</v>
      </c>
      <c r="AE405">
        <v>-2.1702240241422683</v>
      </c>
      <c r="AF405">
        <v>-1.1277084716364882</v>
      </c>
      <c r="AG405">
        <v>6.6331800806532296E-3</v>
      </c>
      <c r="AH405">
        <v>-4.0092244408324193E-2</v>
      </c>
      <c r="AI405">
        <v>1.9087911958153909</v>
      </c>
    </row>
    <row r="406" spans="1:35" x14ac:dyDescent="0.3">
      <c r="A406">
        <v>34</v>
      </c>
      <c r="B406">
        <v>405</v>
      </c>
      <c r="C406" s="26">
        <v>0</v>
      </c>
      <c r="D406" s="26">
        <v>499</v>
      </c>
      <c r="E406" s="26">
        <v>0</v>
      </c>
      <c r="F406">
        <v>-1.4596401863441055</v>
      </c>
      <c r="G406">
        <v>-1.173581501406568</v>
      </c>
      <c r="H406">
        <v>-0.2860586849375375</v>
      </c>
      <c r="I406" t="s">
        <v>636</v>
      </c>
      <c r="J406" t="s">
        <v>32</v>
      </c>
      <c r="K406" t="s">
        <v>98</v>
      </c>
      <c r="L406" t="s">
        <v>45</v>
      </c>
      <c r="M406" s="27">
        <v>22.4</v>
      </c>
      <c r="N406" s="28">
        <v>1</v>
      </c>
      <c r="O406">
        <v>6.35</v>
      </c>
      <c r="P406">
        <v>0</v>
      </c>
      <c r="Q406">
        <v>0</v>
      </c>
      <c r="R406">
        <v>2</v>
      </c>
      <c r="S406">
        <v>0</v>
      </c>
      <c r="T406">
        <v>0</v>
      </c>
      <c r="U406">
        <v>0</v>
      </c>
      <c r="V406">
        <v>0</v>
      </c>
      <c r="W406">
        <v>2</v>
      </c>
      <c r="X406">
        <v>0</v>
      </c>
      <c r="Y406">
        <v>0</v>
      </c>
      <c r="Z406">
        <v>1</v>
      </c>
      <c r="AA406">
        <v>-2.5333321469558361</v>
      </c>
      <c r="AB406">
        <v>-1.4747590814619411</v>
      </c>
      <c r="AC406">
        <v>-1.4204948705474831</v>
      </c>
      <c r="AD406">
        <v>-1.4508704652563991</v>
      </c>
      <c r="AE406">
        <v>-2.1702240241422683</v>
      </c>
      <c r="AF406">
        <v>-1.1277084716364882</v>
      </c>
      <c r="AG406">
        <v>-1.276043971380747</v>
      </c>
      <c r="AH406">
        <v>-4.0092244408324193E-2</v>
      </c>
      <c r="AI406">
        <v>0.93129176313037398</v>
      </c>
    </row>
    <row r="407" spans="1:35" x14ac:dyDescent="0.3">
      <c r="A407">
        <v>34</v>
      </c>
      <c r="B407">
        <v>406</v>
      </c>
      <c r="C407" s="26">
        <v>0</v>
      </c>
      <c r="D407" s="26">
        <v>758</v>
      </c>
      <c r="E407" s="26">
        <v>0</v>
      </c>
      <c r="F407">
        <v>-1.4645701933475503</v>
      </c>
      <c r="G407">
        <v>-1.1306823824121068</v>
      </c>
      <c r="H407">
        <v>-0.33388781093544351</v>
      </c>
      <c r="I407" t="s">
        <v>638</v>
      </c>
      <c r="J407" t="s">
        <v>32</v>
      </c>
      <c r="K407" t="s">
        <v>81</v>
      </c>
      <c r="L407" t="s">
        <v>275</v>
      </c>
      <c r="M407" s="27">
        <v>23.2</v>
      </c>
      <c r="N407" s="28">
        <v>1</v>
      </c>
      <c r="O407">
        <v>5.6</v>
      </c>
      <c r="P407">
        <v>2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0.2</v>
      </c>
      <c r="W407">
        <v>5</v>
      </c>
      <c r="X407">
        <v>0</v>
      </c>
      <c r="Y407">
        <v>0</v>
      </c>
      <c r="Z407">
        <v>0</v>
      </c>
      <c r="AA407">
        <v>-2.2101718707760907</v>
      </c>
      <c r="AB407">
        <v>-1.4747590814619411</v>
      </c>
      <c r="AC407">
        <v>-1.7781651957513422</v>
      </c>
      <c r="AD407">
        <v>-1.4508704652563991</v>
      </c>
      <c r="AE407">
        <v>-2.1702240241422683</v>
      </c>
      <c r="AF407">
        <v>-1.1277084716364882</v>
      </c>
      <c r="AG407">
        <v>-1.8329412840915005</v>
      </c>
      <c r="AH407">
        <v>-4.0092244408324193E-2</v>
      </c>
      <c r="AI407">
        <v>1.9087911958153909</v>
      </c>
    </row>
    <row r="408" spans="1:35" x14ac:dyDescent="0.3">
      <c r="A408">
        <v>34</v>
      </c>
      <c r="B408">
        <v>407</v>
      </c>
      <c r="C408" s="26">
        <v>0</v>
      </c>
      <c r="D408" s="26">
        <v>665</v>
      </c>
      <c r="E408" s="26">
        <v>0</v>
      </c>
      <c r="F408">
        <v>-1.4645701933475503</v>
      </c>
      <c r="G408">
        <v>-0.92253227470320331</v>
      </c>
      <c r="H408">
        <v>-0.54203791864434703</v>
      </c>
      <c r="I408" t="s">
        <v>637</v>
      </c>
      <c r="J408" t="s">
        <v>241</v>
      </c>
      <c r="K408" t="s">
        <v>100</v>
      </c>
      <c r="L408" t="s">
        <v>275</v>
      </c>
      <c r="M408" s="27">
        <v>21.8</v>
      </c>
      <c r="N408" s="28">
        <v>1</v>
      </c>
      <c r="O408">
        <v>2.7333333333333334</v>
      </c>
      <c r="P408">
        <v>2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0.5</v>
      </c>
      <c r="W408">
        <v>2</v>
      </c>
      <c r="X408">
        <v>0</v>
      </c>
      <c r="Y408">
        <v>0</v>
      </c>
      <c r="Z408">
        <v>0</v>
      </c>
      <c r="AA408">
        <v>-2.2101718707760907</v>
      </c>
      <c r="AB408">
        <v>-1.4747590814619411</v>
      </c>
      <c r="AC408">
        <v>-1.7781651957513422</v>
      </c>
      <c r="AD408">
        <v>-1.4508704652563991</v>
      </c>
      <c r="AE408">
        <v>-2.1702240241422683</v>
      </c>
      <c r="AF408">
        <v>-1.1277084716364882</v>
      </c>
      <c r="AG408">
        <v>4.0409685288631744E-2</v>
      </c>
      <c r="AH408">
        <v>-4.0092244408324193E-2</v>
      </c>
      <c r="AI408">
        <v>1.9087911958153909</v>
      </c>
    </row>
    <row r="409" spans="1:35" x14ac:dyDescent="0.3">
      <c r="A409">
        <v>34</v>
      </c>
      <c r="B409">
        <v>408</v>
      </c>
      <c r="C409" s="26">
        <v>0</v>
      </c>
      <c r="D409" s="26">
        <v>264</v>
      </c>
      <c r="E409" s="26">
        <v>1</v>
      </c>
      <c r="F409">
        <v>-1.4674824988361355</v>
      </c>
      <c r="G409">
        <v>-1.0762264291420414</v>
      </c>
      <c r="H409">
        <v>-0.3912560696940941</v>
      </c>
      <c r="I409" t="s">
        <v>645</v>
      </c>
      <c r="J409" t="s">
        <v>32</v>
      </c>
      <c r="K409" t="s">
        <v>118</v>
      </c>
      <c r="L409" t="s">
        <v>274</v>
      </c>
      <c r="M409" s="27">
        <v>20.9</v>
      </c>
      <c r="N409" s="28">
        <v>5</v>
      </c>
      <c r="O409">
        <v>5.496666666666667</v>
      </c>
      <c r="P409">
        <v>1.2</v>
      </c>
      <c r="Q409">
        <v>0</v>
      </c>
      <c r="R409">
        <v>1</v>
      </c>
      <c r="S409">
        <v>0.4</v>
      </c>
      <c r="T409">
        <v>0</v>
      </c>
      <c r="U409">
        <v>0.2</v>
      </c>
      <c r="V409">
        <v>0.25</v>
      </c>
      <c r="W409">
        <v>2.4</v>
      </c>
      <c r="X409">
        <v>0</v>
      </c>
      <c r="Y409">
        <v>0.2</v>
      </c>
      <c r="Z409">
        <v>0.6</v>
      </c>
      <c r="AA409">
        <v>-2.339435981247989</v>
      </c>
      <c r="AB409">
        <v>-1.4747590814619411</v>
      </c>
      <c r="AC409">
        <v>-1.7781651957513422</v>
      </c>
      <c r="AD409">
        <v>-1.2711731615749304</v>
      </c>
      <c r="AE409">
        <v>-2.1702240241422683</v>
      </c>
      <c r="AF409">
        <v>-0.81732214738546061</v>
      </c>
      <c r="AG409">
        <v>-0.73595190662980403</v>
      </c>
      <c r="AH409">
        <v>-0.42129790028901548</v>
      </c>
      <c r="AI409">
        <v>1.3222915362043808</v>
      </c>
    </row>
    <row r="410" spans="1:35" x14ac:dyDescent="0.3">
      <c r="A410">
        <v>35</v>
      </c>
      <c r="B410">
        <v>409</v>
      </c>
      <c r="C410" s="26">
        <v>0</v>
      </c>
      <c r="D410" s="26">
        <v>487</v>
      </c>
      <c r="E410" s="26">
        <v>0</v>
      </c>
      <c r="F410">
        <v>-1.4716970865527643</v>
      </c>
      <c r="G410">
        <v>-0.94615523350689634</v>
      </c>
      <c r="H410">
        <v>-0.52554185304586798</v>
      </c>
      <c r="I410" t="s">
        <v>639</v>
      </c>
      <c r="J410" t="s">
        <v>32</v>
      </c>
      <c r="K410" t="s">
        <v>35</v>
      </c>
      <c r="L410" t="s">
        <v>274</v>
      </c>
      <c r="M410" s="27">
        <v>29.9</v>
      </c>
      <c r="N410" s="28">
        <v>3</v>
      </c>
      <c r="O410">
        <v>3.15</v>
      </c>
      <c r="P410">
        <v>1</v>
      </c>
      <c r="Q410">
        <v>0.33333333333333331</v>
      </c>
      <c r="R410">
        <v>0</v>
      </c>
      <c r="S410">
        <v>0.33333333333333331</v>
      </c>
      <c r="T410">
        <v>0</v>
      </c>
      <c r="U410">
        <v>0</v>
      </c>
      <c r="V410">
        <v>1</v>
      </c>
      <c r="W410">
        <v>0.33333333333333331</v>
      </c>
      <c r="X410">
        <v>0</v>
      </c>
      <c r="Y410">
        <v>0</v>
      </c>
      <c r="Z410">
        <v>0.33333333333333331</v>
      </c>
      <c r="AA410">
        <v>-2.3717520088659634</v>
      </c>
      <c r="AB410">
        <v>-1.1551446236725977</v>
      </c>
      <c r="AC410">
        <v>-2.1358355209552013</v>
      </c>
      <c r="AD410">
        <v>-1.3011227121885085</v>
      </c>
      <c r="AE410">
        <v>-2.1702240241422683</v>
      </c>
      <c r="AF410">
        <v>-1.1277084716364882</v>
      </c>
      <c r="AG410">
        <v>0.20352445272023065</v>
      </c>
      <c r="AH410">
        <v>-4.0092244408324193E-2</v>
      </c>
      <c r="AI410">
        <v>1.5829580515870521</v>
      </c>
    </row>
    <row r="411" spans="1:35" x14ac:dyDescent="0.3">
      <c r="A411">
        <v>35</v>
      </c>
      <c r="B411">
        <v>410</v>
      </c>
      <c r="C411" s="26">
        <v>0</v>
      </c>
      <c r="D411" s="26">
        <v>516</v>
      </c>
      <c r="E411" s="26">
        <v>0</v>
      </c>
      <c r="F411">
        <v>-1.4716970865527643</v>
      </c>
      <c r="G411">
        <v>-1.0286144956898016</v>
      </c>
      <c r="H411">
        <v>-0.44308259086296276</v>
      </c>
      <c r="I411" t="s">
        <v>640</v>
      </c>
      <c r="J411" t="s">
        <v>32</v>
      </c>
      <c r="K411" t="s">
        <v>54</v>
      </c>
      <c r="L411" t="s">
        <v>274</v>
      </c>
      <c r="M411" s="27">
        <v>24</v>
      </c>
      <c r="N411" s="28">
        <v>3</v>
      </c>
      <c r="O411">
        <v>4.427777777777778</v>
      </c>
      <c r="P411">
        <v>1</v>
      </c>
      <c r="Q411">
        <v>0.33333333333333331</v>
      </c>
      <c r="R411">
        <v>0</v>
      </c>
      <c r="S411">
        <v>0.33333333333333331</v>
      </c>
      <c r="T411">
        <v>0</v>
      </c>
      <c r="U411">
        <v>0</v>
      </c>
      <c r="V411">
        <v>0.33333333333333331</v>
      </c>
      <c r="W411">
        <v>1</v>
      </c>
      <c r="X411">
        <v>0</v>
      </c>
      <c r="Y411">
        <v>0</v>
      </c>
      <c r="Z411">
        <v>0.66666666666666663</v>
      </c>
      <c r="AA411">
        <v>-2.3717520088659634</v>
      </c>
      <c r="AB411">
        <v>-1.1551446236725977</v>
      </c>
      <c r="AC411">
        <v>-2.1358355209552013</v>
      </c>
      <c r="AD411">
        <v>-1.3011227121885085</v>
      </c>
      <c r="AE411">
        <v>-2.1702240241422683</v>
      </c>
      <c r="AF411">
        <v>-1.1277084716364882</v>
      </c>
      <c r="AG411">
        <v>-0.21277576269757656</v>
      </c>
      <c r="AH411">
        <v>-4.0092244408324193E-2</v>
      </c>
      <c r="AI411">
        <v>1.257124907358713</v>
      </c>
    </row>
    <row r="412" spans="1:35" x14ac:dyDescent="0.3">
      <c r="A412">
        <v>35</v>
      </c>
      <c r="B412">
        <v>411</v>
      </c>
      <c r="C412" s="26">
        <v>0</v>
      </c>
      <c r="D412" s="26">
        <v>701</v>
      </c>
      <c r="E412" s="26">
        <v>0</v>
      </c>
      <c r="F412">
        <v>-1.472106219001551</v>
      </c>
      <c r="G412">
        <v>-1.0595884113102234</v>
      </c>
      <c r="H412">
        <v>-0.41251780769132762</v>
      </c>
      <c r="I412" t="s">
        <v>641</v>
      </c>
      <c r="J412" t="s">
        <v>241</v>
      </c>
      <c r="K412" t="s">
        <v>66</v>
      </c>
      <c r="L412" t="s">
        <v>274</v>
      </c>
      <c r="M412" s="27">
        <v>23.1</v>
      </c>
      <c r="N412" s="28">
        <v>2</v>
      </c>
      <c r="O412">
        <v>6.8416666666666668</v>
      </c>
      <c r="P412">
        <v>0</v>
      </c>
      <c r="Q412">
        <v>0</v>
      </c>
      <c r="R412">
        <v>0.5</v>
      </c>
      <c r="S412">
        <v>1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0.5</v>
      </c>
      <c r="AA412">
        <v>-2.5333321469558361</v>
      </c>
      <c r="AB412">
        <v>-1.4747590814619411</v>
      </c>
      <c r="AC412">
        <v>-1.9570003583532718</v>
      </c>
      <c r="AD412">
        <v>-1.0016272060527278</v>
      </c>
      <c r="AE412">
        <v>-2.1702240241422683</v>
      </c>
      <c r="AF412">
        <v>-1.1277084716364882</v>
      </c>
      <c r="AG412">
        <v>-0.6515936482540361</v>
      </c>
      <c r="AH412">
        <v>-4.0092244408324193E-2</v>
      </c>
      <c r="AI412">
        <v>1.4200414794728824</v>
      </c>
    </row>
    <row r="413" spans="1:35" x14ac:dyDescent="0.3">
      <c r="A413">
        <v>35</v>
      </c>
      <c r="B413">
        <v>412</v>
      </c>
      <c r="C413" s="26">
        <v>0</v>
      </c>
      <c r="D413" s="26">
        <v>466</v>
      </c>
      <c r="E413" s="26">
        <v>0</v>
      </c>
      <c r="F413">
        <v>-1.4723114906871557</v>
      </c>
      <c r="G413">
        <v>-1.018518435974241</v>
      </c>
      <c r="H413">
        <v>-0.45379305471291476</v>
      </c>
      <c r="I413" t="s">
        <v>642</v>
      </c>
      <c r="J413" t="s">
        <v>32</v>
      </c>
      <c r="K413" t="s">
        <v>64</v>
      </c>
      <c r="L413" t="s">
        <v>275</v>
      </c>
      <c r="M413" s="27">
        <v>26.7</v>
      </c>
      <c r="N413" s="28">
        <v>3</v>
      </c>
      <c r="O413">
        <v>5.6166666666666671</v>
      </c>
      <c r="P413">
        <v>0</v>
      </c>
      <c r="Q413">
        <v>0</v>
      </c>
      <c r="R413">
        <v>1.3333333333333333</v>
      </c>
      <c r="S413">
        <v>0.33333333333333331</v>
      </c>
      <c r="T413">
        <v>0</v>
      </c>
      <c r="U413">
        <v>0</v>
      </c>
      <c r="V413">
        <v>0</v>
      </c>
      <c r="W413">
        <v>0.66666666666666663</v>
      </c>
      <c r="X413">
        <v>0</v>
      </c>
      <c r="Y413">
        <v>0</v>
      </c>
      <c r="Z413">
        <v>0.33333333333333331</v>
      </c>
      <c r="AA413">
        <v>-2.5333321469558361</v>
      </c>
      <c r="AB413">
        <v>-1.4747590814619411</v>
      </c>
      <c r="AC413">
        <v>-1.6589417540167226</v>
      </c>
      <c r="AD413">
        <v>-1.3011227121885085</v>
      </c>
      <c r="AE413">
        <v>-2.1702240241422683</v>
      </c>
      <c r="AF413">
        <v>-1.1277084716364882</v>
      </c>
      <c r="AG413">
        <v>-0.44344354054513246</v>
      </c>
      <c r="AH413">
        <v>-4.0092244408324193E-2</v>
      </c>
      <c r="AI413">
        <v>1.5829580515870521</v>
      </c>
    </row>
    <row r="414" spans="1:35" x14ac:dyDescent="0.3">
      <c r="A414">
        <v>35</v>
      </c>
      <c r="B414">
        <v>413</v>
      </c>
      <c r="C414" s="26">
        <v>0</v>
      </c>
      <c r="D414" s="26">
        <v>338</v>
      </c>
      <c r="E414" s="26">
        <v>0</v>
      </c>
      <c r="F414">
        <v>-1.4832454492631684</v>
      </c>
      <c r="G414">
        <v>-0.95768330014537861</v>
      </c>
      <c r="H414">
        <v>-0.52556214911778976</v>
      </c>
      <c r="I414" t="s">
        <v>643</v>
      </c>
      <c r="J414" t="s">
        <v>32</v>
      </c>
      <c r="K414" t="s">
        <v>39</v>
      </c>
      <c r="L414" t="s">
        <v>274</v>
      </c>
      <c r="M414" s="27">
        <v>34.1</v>
      </c>
      <c r="N414" s="28">
        <v>3</v>
      </c>
      <c r="O414">
        <v>8.8055555555555554</v>
      </c>
      <c r="P414">
        <v>2.6666666666666665</v>
      </c>
      <c r="Q414">
        <v>0</v>
      </c>
      <c r="R414">
        <v>0.33333333333333331</v>
      </c>
      <c r="S414">
        <v>0</v>
      </c>
      <c r="T414">
        <v>0</v>
      </c>
      <c r="U414">
        <v>0</v>
      </c>
      <c r="V414">
        <v>0.44444444444444442</v>
      </c>
      <c r="W414">
        <v>3</v>
      </c>
      <c r="X414">
        <v>0</v>
      </c>
      <c r="Y414">
        <v>0</v>
      </c>
      <c r="Z414">
        <v>0</v>
      </c>
      <c r="AA414">
        <v>-2.1024517787161758</v>
      </c>
      <c r="AB414">
        <v>-1.4747590814619411</v>
      </c>
      <c r="AC414">
        <v>-2.0166120792205819</v>
      </c>
      <c r="AD414">
        <v>-1.4508704652563991</v>
      </c>
      <c r="AE414">
        <v>-2.1702240241422683</v>
      </c>
      <c r="AF414">
        <v>-1.1277084716364882</v>
      </c>
      <c r="AG414">
        <v>-0.14522275228161963</v>
      </c>
      <c r="AH414">
        <v>-4.0092244408324193E-2</v>
      </c>
      <c r="AI414">
        <v>1.9087911958153909</v>
      </c>
    </row>
    <row r="415" spans="1:35" x14ac:dyDescent="0.3">
      <c r="A415">
        <v>35</v>
      </c>
      <c r="B415">
        <v>414</v>
      </c>
      <c r="C415" s="26">
        <v>0</v>
      </c>
      <c r="D415" s="26">
        <v>740</v>
      </c>
      <c r="E415" s="26">
        <v>0</v>
      </c>
      <c r="F415">
        <v>-1.4851880667158099</v>
      </c>
      <c r="G415">
        <v>-0.98076597309843982</v>
      </c>
      <c r="H415">
        <v>-0.50442209361737012</v>
      </c>
      <c r="I415" t="s">
        <v>644</v>
      </c>
      <c r="J415" t="s">
        <v>32</v>
      </c>
      <c r="K415" t="s">
        <v>37</v>
      </c>
      <c r="L415" t="s">
        <v>45</v>
      </c>
      <c r="M415" s="27">
        <v>20.100000000000001</v>
      </c>
      <c r="N415" s="28">
        <v>2</v>
      </c>
      <c r="O415">
        <v>2.4416666666666669</v>
      </c>
      <c r="P415">
        <v>0</v>
      </c>
      <c r="Q415">
        <v>0</v>
      </c>
      <c r="R415">
        <v>1.5</v>
      </c>
      <c r="S415">
        <v>0</v>
      </c>
      <c r="T415">
        <v>0</v>
      </c>
      <c r="U415">
        <v>0</v>
      </c>
      <c r="V415">
        <v>0</v>
      </c>
      <c r="W415">
        <v>0.5</v>
      </c>
      <c r="X415">
        <v>0</v>
      </c>
      <c r="Y415">
        <v>0</v>
      </c>
      <c r="Z415">
        <v>0</v>
      </c>
      <c r="AA415">
        <v>-2.5333321469558361</v>
      </c>
      <c r="AB415">
        <v>-1.4747590814619411</v>
      </c>
      <c r="AC415">
        <v>-1.5993300331494127</v>
      </c>
      <c r="AD415">
        <v>-1.4508704652563991</v>
      </c>
      <c r="AE415">
        <v>-2.1702240241422683</v>
      </c>
      <c r="AF415">
        <v>-1.1277084716364882</v>
      </c>
      <c r="AG415">
        <v>-0.3393684866906807</v>
      </c>
      <c r="AH415">
        <v>-4.0092244408324193E-2</v>
      </c>
      <c r="AI415">
        <v>1.9087911958153909</v>
      </c>
    </row>
    <row r="416" spans="1:35" x14ac:dyDescent="0.3">
      <c r="A416">
        <v>35</v>
      </c>
      <c r="B416">
        <v>415</v>
      </c>
      <c r="C416" s="26">
        <v>0</v>
      </c>
      <c r="D416" s="26">
        <v>296</v>
      </c>
      <c r="E416" s="26">
        <v>0</v>
      </c>
      <c r="F416">
        <v>-1.4886672746479879</v>
      </c>
      <c r="G416">
        <v>-0.97503250877948255</v>
      </c>
      <c r="H416">
        <v>-0.51363476586850532</v>
      </c>
      <c r="I416" t="s">
        <v>635</v>
      </c>
      <c r="J416" t="s">
        <v>32</v>
      </c>
      <c r="K416" t="s">
        <v>92</v>
      </c>
      <c r="L416" t="s">
        <v>274</v>
      </c>
      <c r="M416" s="27">
        <v>26.1</v>
      </c>
      <c r="N416" s="28">
        <v>5</v>
      </c>
      <c r="O416">
        <v>1.5466666666666666</v>
      </c>
      <c r="P416">
        <v>0.4</v>
      </c>
      <c r="Q416">
        <v>0</v>
      </c>
      <c r="R416">
        <v>1</v>
      </c>
      <c r="S416">
        <v>0.2</v>
      </c>
      <c r="T416">
        <v>0</v>
      </c>
      <c r="U416">
        <v>0</v>
      </c>
      <c r="V416">
        <v>0.25</v>
      </c>
      <c r="W416">
        <v>0.8</v>
      </c>
      <c r="X416">
        <v>0</v>
      </c>
      <c r="Y416">
        <v>0</v>
      </c>
      <c r="Z416">
        <v>0</v>
      </c>
      <c r="AA416">
        <v>-2.4687000917198869</v>
      </c>
      <c r="AB416">
        <v>-1.4747590814619411</v>
      </c>
      <c r="AC416">
        <v>-1.7781651957513422</v>
      </c>
      <c r="AD416">
        <v>-1.3610218134156646</v>
      </c>
      <c r="AE416">
        <v>-2.1702240241422683</v>
      </c>
      <c r="AF416">
        <v>-1.1277084716364882</v>
      </c>
      <c r="AG416">
        <v>-0.2634128522948182</v>
      </c>
      <c r="AH416">
        <v>-4.0092244408324193E-2</v>
      </c>
      <c r="AI416">
        <v>1.9087911958153909</v>
      </c>
    </row>
    <row r="417" spans="1:35" x14ac:dyDescent="0.3">
      <c r="A417">
        <v>35</v>
      </c>
      <c r="B417">
        <v>416</v>
      </c>
      <c r="C417" s="26">
        <v>0</v>
      </c>
      <c r="D417" s="26">
        <v>480</v>
      </c>
      <c r="E417" s="26">
        <v>0</v>
      </c>
      <c r="F417">
        <v>-1.5063753311827612</v>
      </c>
      <c r="G417">
        <v>-0.99875695464662229</v>
      </c>
      <c r="H417">
        <v>-0.50761837653613895</v>
      </c>
      <c r="I417" t="s">
        <v>646</v>
      </c>
      <c r="J417" t="s">
        <v>32</v>
      </c>
      <c r="K417" t="s">
        <v>90</v>
      </c>
      <c r="L417" t="s">
        <v>275</v>
      </c>
      <c r="M417" s="27">
        <v>20.6</v>
      </c>
      <c r="N417" s="28">
        <v>3</v>
      </c>
      <c r="O417">
        <v>3.0722222222222224</v>
      </c>
      <c r="P417">
        <v>0</v>
      </c>
      <c r="Q417">
        <v>0</v>
      </c>
      <c r="R417">
        <v>0.66666666666666663</v>
      </c>
      <c r="S417">
        <v>0.33333333333333331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0.33333333333333331</v>
      </c>
      <c r="AA417">
        <v>-2.5333321469558361</v>
      </c>
      <c r="AB417">
        <v>-1.4747590814619411</v>
      </c>
      <c r="AC417">
        <v>-1.8973886374859619</v>
      </c>
      <c r="AD417">
        <v>-1.3011227121885085</v>
      </c>
      <c r="AE417">
        <v>-2.1702240241422683</v>
      </c>
      <c r="AF417">
        <v>-1.1277084716364882</v>
      </c>
      <c r="AG417">
        <v>-2.7143325127325285E-2</v>
      </c>
      <c r="AH417">
        <v>-4.0092244408324193E-2</v>
      </c>
      <c r="AI417">
        <v>1.5829580515870521</v>
      </c>
    </row>
    <row r="418" spans="1:35" x14ac:dyDescent="0.3">
      <c r="A418">
        <v>35</v>
      </c>
      <c r="B418">
        <v>417</v>
      </c>
      <c r="C418" s="26">
        <v>0</v>
      </c>
      <c r="D418" s="26">
        <v>660</v>
      </c>
      <c r="E418" s="26">
        <v>0</v>
      </c>
      <c r="F418">
        <v>-1.5074654851589495</v>
      </c>
      <c r="G418">
        <v>-1.0697442204569025</v>
      </c>
      <c r="H418">
        <v>-0.43772126470204697</v>
      </c>
      <c r="I418" t="s">
        <v>647</v>
      </c>
      <c r="J418" t="s">
        <v>32</v>
      </c>
      <c r="K418" t="s">
        <v>84</v>
      </c>
      <c r="L418" t="s">
        <v>275</v>
      </c>
      <c r="M418" s="27">
        <v>27.7</v>
      </c>
      <c r="N418" s="28">
        <v>4</v>
      </c>
      <c r="O418">
        <v>3.8208333333333333</v>
      </c>
      <c r="P418">
        <v>0</v>
      </c>
      <c r="Q418">
        <v>0</v>
      </c>
      <c r="R418">
        <v>0.75</v>
      </c>
      <c r="S418">
        <v>0.25</v>
      </c>
      <c r="T418">
        <v>0</v>
      </c>
      <c r="U418">
        <v>0</v>
      </c>
      <c r="V418">
        <v>0</v>
      </c>
      <c r="W418">
        <v>0.75</v>
      </c>
      <c r="X418">
        <v>0</v>
      </c>
      <c r="Y418">
        <v>0</v>
      </c>
      <c r="Z418">
        <v>0.5</v>
      </c>
      <c r="AA418">
        <v>-2.5333321469558361</v>
      </c>
      <c r="AB418">
        <v>-1.4747590814619411</v>
      </c>
      <c r="AC418">
        <v>-1.867582777052307</v>
      </c>
      <c r="AD418">
        <v>-1.3385596504554811</v>
      </c>
      <c r="AE418">
        <v>-2.1702240241422683</v>
      </c>
      <c r="AF418">
        <v>-1.1277084716364882</v>
      </c>
      <c r="AG418">
        <v>-0.49548106747235837</v>
      </c>
      <c r="AH418">
        <v>-4.0092244408324193E-2</v>
      </c>
      <c r="AI418">
        <v>1.4200414794728824</v>
      </c>
    </row>
    <row r="419" spans="1:35" x14ac:dyDescent="0.3">
      <c r="A419">
        <v>35</v>
      </c>
      <c r="B419">
        <v>418</v>
      </c>
      <c r="C419" s="26">
        <v>0</v>
      </c>
      <c r="D419" s="26">
        <v>700</v>
      </c>
      <c r="E419" s="26">
        <v>0</v>
      </c>
      <c r="F419">
        <v>-1.5107359470875141</v>
      </c>
      <c r="G419">
        <v>-0.96594486210272579</v>
      </c>
      <c r="H419">
        <v>-0.54479108498478834</v>
      </c>
      <c r="I419" t="s">
        <v>648</v>
      </c>
      <c r="J419" t="s">
        <v>32</v>
      </c>
      <c r="K419" t="s">
        <v>37</v>
      </c>
      <c r="L419" t="s">
        <v>275</v>
      </c>
      <c r="M419" s="27">
        <v>20.6</v>
      </c>
      <c r="N419" s="28">
        <v>1</v>
      </c>
      <c r="O419">
        <v>0.41666666666666669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-2.5333321469558361</v>
      </c>
      <c r="AB419">
        <v>-1.4747590814619411</v>
      </c>
      <c r="AC419">
        <v>-1.7781651957513422</v>
      </c>
      <c r="AD419">
        <v>-1.4508704652563991</v>
      </c>
      <c r="AE419">
        <v>-2.1702240241422683</v>
      </c>
      <c r="AF419">
        <v>-1.1277084716364882</v>
      </c>
      <c r="AG419">
        <v>-2.7143325127325285E-2</v>
      </c>
      <c r="AH419">
        <v>-4.0092244408324193E-2</v>
      </c>
      <c r="AI419">
        <v>1.9087911958153909</v>
      </c>
    </row>
    <row r="420" spans="1:35" x14ac:dyDescent="0.3">
      <c r="A420">
        <v>35</v>
      </c>
      <c r="B420">
        <v>419</v>
      </c>
      <c r="C420" s="26">
        <v>0</v>
      </c>
      <c r="D420" s="26">
        <v>688</v>
      </c>
      <c r="E420" s="26">
        <v>0</v>
      </c>
      <c r="F420">
        <v>-1.5132009505892365</v>
      </c>
      <c r="G420">
        <v>-0.99880082664355185</v>
      </c>
      <c r="H420">
        <v>-0.51440012394568468</v>
      </c>
      <c r="I420" t="s">
        <v>650</v>
      </c>
      <c r="J420" t="s">
        <v>32</v>
      </c>
      <c r="K420" t="s">
        <v>78</v>
      </c>
      <c r="L420" t="s">
        <v>274</v>
      </c>
      <c r="M420" s="27">
        <v>21.1</v>
      </c>
      <c r="N420" s="28">
        <v>2</v>
      </c>
      <c r="O420">
        <v>3.6749999999999998</v>
      </c>
      <c r="P420">
        <v>1</v>
      </c>
      <c r="Q420">
        <v>0</v>
      </c>
      <c r="R420">
        <v>0.5</v>
      </c>
      <c r="S420">
        <v>0</v>
      </c>
      <c r="T420">
        <v>0</v>
      </c>
      <c r="U420">
        <v>0</v>
      </c>
      <c r="V420">
        <v>0.33333333333333331</v>
      </c>
      <c r="W420">
        <v>1.5</v>
      </c>
      <c r="X420">
        <v>0</v>
      </c>
      <c r="Y420">
        <v>0</v>
      </c>
      <c r="Z420">
        <v>0</v>
      </c>
      <c r="AA420">
        <v>-2.3717520088659634</v>
      </c>
      <c r="AB420">
        <v>-1.4747590814619411</v>
      </c>
      <c r="AC420">
        <v>-1.9570003583532718</v>
      </c>
      <c r="AD420">
        <v>-1.4508704652563991</v>
      </c>
      <c r="AE420">
        <v>-2.1702240241422683</v>
      </c>
      <c r="AF420">
        <v>-1.1277084716364882</v>
      </c>
      <c r="AG420">
        <v>-0.30559198148270222</v>
      </c>
      <c r="AH420">
        <v>-4.0092244408324193E-2</v>
      </c>
      <c r="AI420">
        <v>1.9087911958153909</v>
      </c>
    </row>
    <row r="421" spans="1:35" x14ac:dyDescent="0.3">
      <c r="A421">
        <v>35</v>
      </c>
      <c r="B421">
        <v>420</v>
      </c>
      <c r="C421" s="26">
        <v>0</v>
      </c>
      <c r="D421" s="26">
        <v>592</v>
      </c>
      <c r="E421" s="26">
        <v>0</v>
      </c>
      <c r="F421">
        <v>-1.5156659540909589</v>
      </c>
      <c r="G421">
        <v>-1.0015011007878885</v>
      </c>
      <c r="H421">
        <v>-0.51416485330307049</v>
      </c>
      <c r="I421" t="s">
        <v>651</v>
      </c>
      <c r="J421" t="s">
        <v>32</v>
      </c>
      <c r="K421" t="s">
        <v>98</v>
      </c>
      <c r="L421" t="s">
        <v>274</v>
      </c>
      <c r="M421" s="27">
        <v>24.4</v>
      </c>
      <c r="N421" s="28">
        <v>1</v>
      </c>
      <c r="O421">
        <v>7.083333333333333</v>
      </c>
      <c r="P421">
        <v>2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1</v>
      </c>
      <c r="X421">
        <v>0</v>
      </c>
      <c r="Y421">
        <v>0</v>
      </c>
      <c r="Z421">
        <v>1</v>
      </c>
      <c r="AA421">
        <v>-2.2101718707760907</v>
      </c>
      <c r="AB421">
        <v>-1.4747590814619411</v>
      </c>
      <c r="AC421">
        <v>-2.1358355209552013</v>
      </c>
      <c r="AD421">
        <v>-1.4508704652563991</v>
      </c>
      <c r="AE421">
        <v>-2.1702240241422683</v>
      </c>
      <c r="AF421">
        <v>-1.1277084716364882</v>
      </c>
      <c r="AG421">
        <v>0.66486000841534254</v>
      </c>
      <c r="AH421">
        <v>-4.0092244408324193E-2</v>
      </c>
      <c r="AI421">
        <v>0.93129176313037398</v>
      </c>
    </row>
    <row r="422" spans="1:35" x14ac:dyDescent="0.3">
      <c r="A422">
        <v>36</v>
      </c>
      <c r="B422">
        <v>421</v>
      </c>
      <c r="C422" s="26">
        <v>0</v>
      </c>
      <c r="D422" s="26">
        <v>550</v>
      </c>
      <c r="E422" s="26">
        <v>0</v>
      </c>
      <c r="F422">
        <v>-1.5245032215320922</v>
      </c>
      <c r="G422">
        <v>-0.99227464192550285</v>
      </c>
      <c r="H422">
        <v>-0.53222857960658931</v>
      </c>
      <c r="I422" t="s">
        <v>652</v>
      </c>
      <c r="J422" t="s">
        <v>32</v>
      </c>
      <c r="K422" t="s">
        <v>124</v>
      </c>
      <c r="L422" t="s">
        <v>274</v>
      </c>
      <c r="M422" s="27">
        <v>22.8</v>
      </c>
      <c r="N422" s="28">
        <v>3</v>
      </c>
      <c r="O422">
        <v>3.9722222222222219</v>
      </c>
      <c r="P422">
        <v>2.3333333333333335</v>
      </c>
      <c r="Q422">
        <v>0</v>
      </c>
      <c r="R422">
        <v>0.66666666666666663</v>
      </c>
      <c r="S422">
        <v>0.33333333333333331</v>
      </c>
      <c r="T422">
        <v>0.33333333333333331</v>
      </c>
      <c r="U422">
        <v>0.33333333333333331</v>
      </c>
      <c r="V422">
        <v>0.42857142857142855</v>
      </c>
      <c r="W422">
        <v>2.3333333333333335</v>
      </c>
      <c r="X422">
        <v>0.25</v>
      </c>
      <c r="Y422">
        <v>1.3333333333333333</v>
      </c>
      <c r="Z422">
        <v>0</v>
      </c>
      <c r="AA422">
        <v>-2.1563118247461333</v>
      </c>
      <c r="AB422">
        <v>-1.4747590814619411</v>
      </c>
      <c r="AC422">
        <v>-1.8973886374859619</v>
      </c>
      <c r="AD422">
        <v>-1.3011227121885085</v>
      </c>
      <c r="AE422">
        <v>-1.4437932918378003</v>
      </c>
      <c r="AF422">
        <v>-0.61039793121810904</v>
      </c>
      <c r="AG422">
        <v>-0.16774042242027193</v>
      </c>
      <c r="AH422">
        <v>-1.7877490717861906</v>
      </c>
      <c r="AI422">
        <v>1.9087911958153909</v>
      </c>
    </row>
    <row r="423" spans="1:35" x14ac:dyDescent="0.3">
      <c r="A423">
        <v>36</v>
      </c>
      <c r="B423">
        <v>422</v>
      </c>
      <c r="C423" s="26">
        <v>0</v>
      </c>
      <c r="D423" s="26">
        <v>594</v>
      </c>
      <c r="E423" s="26">
        <v>0</v>
      </c>
      <c r="F423">
        <v>-1.5362838274592183</v>
      </c>
      <c r="G423">
        <v>-1.0205071203433131</v>
      </c>
      <c r="H423">
        <v>-0.51577670711590518</v>
      </c>
      <c r="I423" t="s">
        <v>654</v>
      </c>
      <c r="J423" t="s">
        <v>241</v>
      </c>
      <c r="K423" t="s">
        <v>42</v>
      </c>
      <c r="L423" t="s">
        <v>275</v>
      </c>
      <c r="M423" s="27">
        <v>21.9</v>
      </c>
      <c r="N423" s="28">
        <v>2</v>
      </c>
      <c r="O423">
        <v>2.4249999999999998</v>
      </c>
      <c r="P423">
        <v>0</v>
      </c>
      <c r="Q423">
        <v>0</v>
      </c>
      <c r="R423">
        <v>0.5</v>
      </c>
      <c r="S423">
        <v>0</v>
      </c>
      <c r="T423">
        <v>0</v>
      </c>
      <c r="U423">
        <v>0</v>
      </c>
      <c r="V423">
        <v>0</v>
      </c>
      <c r="W423">
        <v>0.5</v>
      </c>
      <c r="X423">
        <v>0</v>
      </c>
      <c r="Y423">
        <v>0</v>
      </c>
      <c r="Z423">
        <v>0</v>
      </c>
      <c r="AA423">
        <v>-2.5333321469558361</v>
      </c>
      <c r="AB423">
        <v>-1.4747590814619411</v>
      </c>
      <c r="AC423">
        <v>-1.9570003583532718</v>
      </c>
      <c r="AD423">
        <v>-1.4508704652563991</v>
      </c>
      <c r="AE423">
        <v>-2.1702240241422683</v>
      </c>
      <c r="AF423">
        <v>-1.1277084716364882</v>
      </c>
      <c r="AG423">
        <v>-0.3393684866906807</v>
      </c>
      <c r="AH423">
        <v>-4.0092244408324193E-2</v>
      </c>
      <c r="AI423">
        <v>1.9087911958153909</v>
      </c>
    </row>
    <row r="424" spans="1:35" x14ac:dyDescent="0.3">
      <c r="A424">
        <v>36</v>
      </c>
      <c r="B424">
        <v>423</v>
      </c>
      <c r="C424" s="26">
        <v>0</v>
      </c>
      <c r="D424" s="26">
        <v>607</v>
      </c>
      <c r="E424" s="26">
        <v>0</v>
      </c>
      <c r="F424">
        <v>-1.5362838274592183</v>
      </c>
      <c r="G424">
        <v>-1.0401209597632191</v>
      </c>
      <c r="H424">
        <v>-0.49616286769599927</v>
      </c>
      <c r="I424" t="s">
        <v>655</v>
      </c>
      <c r="J424" t="s">
        <v>656</v>
      </c>
      <c r="K424" t="s">
        <v>54</v>
      </c>
      <c r="L424" t="s">
        <v>275</v>
      </c>
      <c r="M424" s="27">
        <v>20.6</v>
      </c>
      <c r="N424" s="28">
        <v>2</v>
      </c>
      <c r="O424">
        <v>1.3166666666666669</v>
      </c>
      <c r="P424">
        <v>0</v>
      </c>
      <c r="Q424">
        <v>0</v>
      </c>
      <c r="R424">
        <v>0.5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0.5</v>
      </c>
      <c r="AA424">
        <v>-2.5333321469558361</v>
      </c>
      <c r="AB424">
        <v>-1.4747590814619411</v>
      </c>
      <c r="AC424">
        <v>-1.9570003583532718</v>
      </c>
      <c r="AD424">
        <v>-1.4508704652563991</v>
      </c>
      <c r="AE424">
        <v>-2.1702240241422683</v>
      </c>
      <c r="AF424">
        <v>-1.1277084716364882</v>
      </c>
      <c r="AG424">
        <v>-2.7143325127325285E-2</v>
      </c>
      <c r="AH424">
        <v>-4.0092244408324193E-2</v>
      </c>
      <c r="AI424">
        <v>1.4200414794728824</v>
      </c>
    </row>
    <row r="425" spans="1:35" x14ac:dyDescent="0.3">
      <c r="A425">
        <v>36</v>
      </c>
      <c r="B425">
        <v>424</v>
      </c>
      <c r="C425" s="26">
        <v>0</v>
      </c>
      <c r="D425" s="26">
        <v>756</v>
      </c>
      <c r="E425" s="26">
        <v>0</v>
      </c>
      <c r="F425">
        <v>-1.5362838274592183</v>
      </c>
      <c r="G425">
        <v>-0.98581543572516239</v>
      </c>
      <c r="H425">
        <v>-0.55046839173405593</v>
      </c>
      <c r="I425" t="s">
        <v>653</v>
      </c>
      <c r="J425" t="s">
        <v>241</v>
      </c>
      <c r="K425" t="s">
        <v>42</v>
      </c>
      <c r="L425" t="s">
        <v>275</v>
      </c>
      <c r="M425" s="27">
        <v>22</v>
      </c>
      <c r="N425" s="28">
        <v>2</v>
      </c>
      <c r="O425">
        <v>1.4000000000000001</v>
      </c>
      <c r="P425">
        <v>0</v>
      </c>
      <c r="Q425">
        <v>0</v>
      </c>
      <c r="R425">
        <v>0.5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-2.5333321469558361</v>
      </c>
      <c r="AB425">
        <v>-1.4747590814619411</v>
      </c>
      <c r="AC425">
        <v>-1.9570003583532718</v>
      </c>
      <c r="AD425">
        <v>-1.4508704652563991</v>
      </c>
      <c r="AE425">
        <v>-2.1702240241422683</v>
      </c>
      <c r="AF425">
        <v>-1.1277084716364882</v>
      </c>
      <c r="AG425">
        <v>-2.7143325127325285E-2</v>
      </c>
      <c r="AH425">
        <v>-4.0092244408324193E-2</v>
      </c>
      <c r="AI425">
        <v>1.9087911958153909</v>
      </c>
    </row>
    <row r="426" spans="1:35" x14ac:dyDescent="0.3">
      <c r="A426">
        <v>36</v>
      </c>
      <c r="B426">
        <v>425</v>
      </c>
      <c r="C426" s="26">
        <v>0</v>
      </c>
      <c r="D426" s="26">
        <v>298</v>
      </c>
      <c r="E426" s="26">
        <v>0</v>
      </c>
      <c r="F426">
        <v>-1.5381111105769312</v>
      </c>
      <c r="G426">
        <v>-0.96916966773225832</v>
      </c>
      <c r="H426">
        <v>-0.56894144284467285</v>
      </c>
      <c r="I426" t="s">
        <v>649</v>
      </c>
      <c r="J426" t="s">
        <v>32</v>
      </c>
      <c r="K426" t="s">
        <v>72</v>
      </c>
      <c r="L426" t="s">
        <v>275</v>
      </c>
      <c r="M426" s="27">
        <v>23.2</v>
      </c>
      <c r="N426" s="28">
        <v>5</v>
      </c>
      <c r="O426">
        <v>2.54</v>
      </c>
      <c r="P426">
        <v>1.8</v>
      </c>
      <c r="Q426">
        <v>0</v>
      </c>
      <c r="R426">
        <v>0.2</v>
      </c>
      <c r="S426">
        <v>0.2</v>
      </c>
      <c r="T426">
        <v>0</v>
      </c>
      <c r="U426">
        <v>0</v>
      </c>
      <c r="V426">
        <v>1</v>
      </c>
      <c r="W426">
        <v>0.8</v>
      </c>
      <c r="X426">
        <v>0.5</v>
      </c>
      <c r="Y426">
        <v>0.4</v>
      </c>
      <c r="Z426">
        <v>0.4</v>
      </c>
      <c r="AA426">
        <v>-2.242487898394065</v>
      </c>
      <c r="AB426">
        <v>-1.4747590814619411</v>
      </c>
      <c r="AC426">
        <v>-2.0643014559144297</v>
      </c>
      <c r="AD426">
        <v>-1.3610218134156646</v>
      </c>
      <c r="AE426">
        <v>-2.1702240241422683</v>
      </c>
      <c r="AF426">
        <v>-1.1277084716364882</v>
      </c>
      <c r="AG426">
        <v>0.52645934170680908</v>
      </c>
      <c r="AH426">
        <v>-0.32627502907366152</v>
      </c>
      <c r="AI426">
        <v>1.517791422741384</v>
      </c>
    </row>
    <row r="427" spans="1:35" x14ac:dyDescent="0.3">
      <c r="A427">
        <v>36</v>
      </c>
      <c r="B427">
        <v>426</v>
      </c>
      <c r="C427" s="26">
        <v>0</v>
      </c>
      <c r="D427" s="26">
        <v>383</v>
      </c>
      <c r="E427" s="26">
        <v>0</v>
      </c>
      <c r="F427">
        <v>-1.5427558889806943</v>
      </c>
      <c r="G427">
        <v>-1.017101431038254</v>
      </c>
      <c r="H427">
        <v>-0.52565445794244026</v>
      </c>
      <c r="I427" t="s">
        <v>611</v>
      </c>
      <c r="J427" t="s">
        <v>32</v>
      </c>
      <c r="K427" t="s">
        <v>84</v>
      </c>
      <c r="L427" t="s">
        <v>275</v>
      </c>
      <c r="M427" s="27">
        <v>26.4</v>
      </c>
      <c r="N427" s="28">
        <v>5</v>
      </c>
      <c r="O427">
        <v>6.4</v>
      </c>
      <c r="P427">
        <v>0.6</v>
      </c>
      <c r="Q427">
        <v>0</v>
      </c>
      <c r="R427">
        <v>0.4</v>
      </c>
      <c r="S427">
        <v>0.4</v>
      </c>
      <c r="T427">
        <v>0</v>
      </c>
      <c r="U427">
        <v>0</v>
      </c>
      <c r="V427">
        <v>0.25</v>
      </c>
      <c r="W427">
        <v>0.8</v>
      </c>
      <c r="X427">
        <v>0.5</v>
      </c>
      <c r="Y427">
        <v>0.4</v>
      </c>
      <c r="Z427">
        <v>0</v>
      </c>
      <c r="AA427">
        <v>-2.4363840641019125</v>
      </c>
      <c r="AB427">
        <v>-1.4747590814619411</v>
      </c>
      <c r="AC427">
        <v>-1.9927673908736576</v>
      </c>
      <c r="AD427">
        <v>-1.2711731615749304</v>
      </c>
      <c r="AE427">
        <v>-2.1702240241422683</v>
      </c>
      <c r="AF427">
        <v>-1.1277084716364882</v>
      </c>
      <c r="AG427">
        <v>-0.2634128522948182</v>
      </c>
      <c r="AH427">
        <v>-0.32627502907366152</v>
      </c>
      <c r="AI427">
        <v>1.9087911958153909</v>
      </c>
    </row>
    <row r="428" spans="1:35" x14ac:dyDescent="0.3">
      <c r="A428">
        <v>36</v>
      </c>
      <c r="B428">
        <v>427</v>
      </c>
      <c r="C428" s="26">
        <v>0</v>
      </c>
      <c r="D428" s="26">
        <v>686</v>
      </c>
      <c r="E428" s="26">
        <v>0</v>
      </c>
      <c r="F428">
        <v>-1.5457873057165057</v>
      </c>
      <c r="G428">
        <v>-1.0550514765624539</v>
      </c>
      <c r="H428">
        <v>-0.49073582915405178</v>
      </c>
      <c r="I428" t="s">
        <v>657</v>
      </c>
      <c r="J428" t="s">
        <v>32</v>
      </c>
      <c r="K428" t="s">
        <v>84</v>
      </c>
      <c r="L428" t="s">
        <v>274</v>
      </c>
      <c r="M428" s="27">
        <v>25.2</v>
      </c>
      <c r="N428" s="28">
        <v>4</v>
      </c>
      <c r="O428">
        <v>2.0958333333333332</v>
      </c>
      <c r="P428">
        <v>0</v>
      </c>
      <c r="Q428">
        <v>0</v>
      </c>
      <c r="R428">
        <v>0</v>
      </c>
      <c r="S428">
        <v>0.25</v>
      </c>
      <c r="T428">
        <v>0</v>
      </c>
      <c r="U428">
        <v>0</v>
      </c>
      <c r="V428">
        <v>0</v>
      </c>
      <c r="W428">
        <v>0.5</v>
      </c>
      <c r="X428">
        <v>0</v>
      </c>
      <c r="Y428">
        <v>0</v>
      </c>
      <c r="Z428">
        <v>0.25</v>
      </c>
      <c r="AA428">
        <v>-2.5333321469558361</v>
      </c>
      <c r="AB428">
        <v>-1.4747590814619411</v>
      </c>
      <c r="AC428">
        <v>-2.1358355209552013</v>
      </c>
      <c r="AD428">
        <v>-1.3385596504554811</v>
      </c>
      <c r="AE428">
        <v>-2.1702240241422683</v>
      </c>
      <c r="AF428">
        <v>-1.1277084716364882</v>
      </c>
      <c r="AG428">
        <v>-0.3393684866906807</v>
      </c>
      <c r="AH428">
        <v>-4.0092244408324193E-2</v>
      </c>
      <c r="AI428">
        <v>1.6644163376441365</v>
      </c>
    </row>
    <row r="429" spans="1:35" x14ac:dyDescent="0.3">
      <c r="A429">
        <v>36</v>
      </c>
      <c r="B429">
        <v>428</v>
      </c>
      <c r="C429" s="26">
        <v>0</v>
      </c>
      <c r="D429" s="26">
        <v>274</v>
      </c>
      <c r="E429" s="26">
        <v>0</v>
      </c>
      <c r="F429">
        <v>-1.5490577676450705</v>
      </c>
      <c r="G429">
        <v>-0.99575072253638075</v>
      </c>
      <c r="H429">
        <v>-0.55330704510868978</v>
      </c>
      <c r="I429" t="s">
        <v>658</v>
      </c>
      <c r="J429" t="s">
        <v>241</v>
      </c>
      <c r="K429" t="s">
        <v>92</v>
      </c>
      <c r="L429" t="s">
        <v>275</v>
      </c>
      <c r="M429" s="27">
        <v>21.1</v>
      </c>
      <c r="N429" s="28">
        <v>4</v>
      </c>
      <c r="O429">
        <v>2.9749999999999996</v>
      </c>
      <c r="P429">
        <v>0</v>
      </c>
      <c r="Q429">
        <v>0</v>
      </c>
      <c r="R429">
        <v>0.25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-2.5333321469558361</v>
      </c>
      <c r="AB429">
        <v>-1.4747590814619411</v>
      </c>
      <c r="AC429">
        <v>-2.0464179396542366</v>
      </c>
      <c r="AD429">
        <v>-1.4508704652563991</v>
      </c>
      <c r="AE429">
        <v>-2.1702240241422683</v>
      </c>
      <c r="AF429">
        <v>-1.1277084716364882</v>
      </c>
      <c r="AG429">
        <v>-2.7143325127325285E-2</v>
      </c>
      <c r="AH429">
        <v>-4.0092244408324193E-2</v>
      </c>
      <c r="AI429">
        <v>1.9087911958153909</v>
      </c>
    </row>
    <row r="430" spans="1:35" x14ac:dyDescent="0.3">
      <c r="A430">
        <v>36</v>
      </c>
      <c r="B430">
        <v>429</v>
      </c>
      <c r="C430" s="26">
        <v>0</v>
      </c>
      <c r="D430" s="26">
        <v>694</v>
      </c>
      <c r="E430" s="26">
        <v>0</v>
      </c>
      <c r="F430">
        <v>-1.5618317078309225</v>
      </c>
      <c r="G430">
        <v>-1.0750693785839003</v>
      </c>
      <c r="H430">
        <v>-0.48676232924702223</v>
      </c>
      <c r="I430" t="s">
        <v>659</v>
      </c>
      <c r="J430" t="s">
        <v>241</v>
      </c>
      <c r="K430" t="s">
        <v>72</v>
      </c>
      <c r="L430" t="s">
        <v>274</v>
      </c>
      <c r="M430" s="27">
        <v>22.2</v>
      </c>
      <c r="N430" s="28">
        <v>1</v>
      </c>
      <c r="O430">
        <v>1.9833333333333334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-2.5333321469558361</v>
      </c>
      <c r="AB430">
        <v>-1.4747590814619411</v>
      </c>
      <c r="AC430">
        <v>-2.1358355209552013</v>
      </c>
      <c r="AD430">
        <v>-1.4508704652563991</v>
      </c>
      <c r="AE430">
        <v>-2.1702240241422683</v>
      </c>
      <c r="AF430">
        <v>-1.1277084716364882</v>
      </c>
      <c r="AG430">
        <v>-0.6515936482540361</v>
      </c>
      <c r="AH430">
        <v>-4.0092244408324193E-2</v>
      </c>
      <c r="AI430">
        <v>1.9087911958153909</v>
      </c>
    </row>
    <row r="431" spans="1:35" x14ac:dyDescent="0.3">
      <c r="A431">
        <v>36</v>
      </c>
      <c r="B431">
        <v>430</v>
      </c>
      <c r="C431" s="26">
        <v>0</v>
      </c>
      <c r="D431" s="26">
        <v>572</v>
      </c>
      <c r="E431" s="26">
        <v>0</v>
      </c>
      <c r="F431">
        <v>-1.5618317078309225</v>
      </c>
      <c r="G431">
        <v>-1.005686009347599</v>
      </c>
      <c r="H431">
        <v>-0.55614569848332351</v>
      </c>
      <c r="I431" t="s">
        <v>663</v>
      </c>
      <c r="J431" t="s">
        <v>452</v>
      </c>
      <c r="K431" t="s">
        <v>50</v>
      </c>
      <c r="L431" t="s">
        <v>274</v>
      </c>
      <c r="M431" s="27">
        <v>20.100000000000001</v>
      </c>
      <c r="N431" s="28">
        <v>1</v>
      </c>
      <c r="O431">
        <v>0.23333333333333334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-2.5333321469558361</v>
      </c>
      <c r="AB431">
        <v>-1.4747590814619411</v>
      </c>
      <c r="AC431">
        <v>-2.1358355209552013</v>
      </c>
      <c r="AD431">
        <v>-1.4508704652563991</v>
      </c>
      <c r="AE431">
        <v>-2.1702240241422683</v>
      </c>
      <c r="AF431">
        <v>-1.1277084716364882</v>
      </c>
      <c r="AG431">
        <v>-2.7143325127325285E-2</v>
      </c>
      <c r="AH431">
        <v>-4.0092244408324193E-2</v>
      </c>
      <c r="AI431">
        <v>1.9087911958153909</v>
      </c>
    </row>
    <row r="432" spans="1:35" x14ac:dyDescent="0.3">
      <c r="A432">
        <v>36</v>
      </c>
      <c r="B432">
        <v>431</v>
      </c>
      <c r="C432" s="26">
        <v>0</v>
      </c>
      <c r="D432" s="26">
        <v>593</v>
      </c>
      <c r="E432" s="26">
        <v>0</v>
      </c>
      <c r="F432">
        <v>-1.5618317078309225</v>
      </c>
      <c r="G432">
        <v>-1.005686009347599</v>
      </c>
      <c r="H432">
        <v>-0.55614569848332351</v>
      </c>
      <c r="I432" t="s">
        <v>666</v>
      </c>
      <c r="J432" t="s">
        <v>241</v>
      </c>
      <c r="K432" t="s">
        <v>160</v>
      </c>
      <c r="L432" t="s">
        <v>274</v>
      </c>
      <c r="M432" s="27">
        <v>23.7</v>
      </c>
      <c r="N432" s="28">
        <v>1</v>
      </c>
      <c r="O432">
        <v>6.7833333333333332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-2.5333321469558361</v>
      </c>
      <c r="AB432">
        <v>-1.4747590814619411</v>
      </c>
      <c r="AC432">
        <v>-2.1358355209552013</v>
      </c>
      <c r="AD432">
        <v>-1.4508704652563991</v>
      </c>
      <c r="AE432">
        <v>-2.1702240241422683</v>
      </c>
      <c r="AF432">
        <v>-1.1277084716364882</v>
      </c>
      <c r="AG432">
        <v>-2.7143325127325285E-2</v>
      </c>
      <c r="AH432">
        <v>-4.0092244408324193E-2</v>
      </c>
      <c r="AI432">
        <v>1.9087911958153909</v>
      </c>
    </row>
    <row r="433" spans="1:35" x14ac:dyDescent="0.3">
      <c r="A433">
        <v>36</v>
      </c>
      <c r="B433">
        <v>432</v>
      </c>
      <c r="C433" s="26">
        <v>0</v>
      </c>
      <c r="D433" s="26">
        <v>534</v>
      </c>
      <c r="E433" s="26">
        <v>0</v>
      </c>
      <c r="F433">
        <v>-1.5618317078309225</v>
      </c>
      <c r="G433">
        <v>-1.005686009347599</v>
      </c>
      <c r="H433">
        <v>-0.55614569848332351</v>
      </c>
      <c r="I433" t="s">
        <v>660</v>
      </c>
      <c r="J433" t="s">
        <v>241</v>
      </c>
      <c r="K433" t="s">
        <v>90</v>
      </c>
      <c r="L433" t="s">
        <v>275</v>
      </c>
      <c r="M433" s="27">
        <v>22.6</v>
      </c>
      <c r="N433" s="28">
        <v>1</v>
      </c>
      <c r="O433">
        <v>1.9666666666666668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-2.5333321469558361</v>
      </c>
      <c r="AB433">
        <v>-1.4747590814619411</v>
      </c>
      <c r="AC433">
        <v>-2.1358355209552013</v>
      </c>
      <c r="AD433">
        <v>-1.4508704652563991</v>
      </c>
      <c r="AE433">
        <v>-2.1702240241422683</v>
      </c>
      <c r="AF433">
        <v>-1.1277084716364882</v>
      </c>
      <c r="AG433">
        <v>-2.7143325127325285E-2</v>
      </c>
      <c r="AH433">
        <v>-4.0092244408324193E-2</v>
      </c>
      <c r="AI433">
        <v>1.9087911958153909</v>
      </c>
    </row>
    <row r="434" spans="1:35" x14ac:dyDescent="0.3">
      <c r="A434">
        <v>37</v>
      </c>
      <c r="B434">
        <v>433</v>
      </c>
      <c r="C434" s="26">
        <v>0</v>
      </c>
      <c r="D434" s="26">
        <v>558</v>
      </c>
      <c r="E434" s="26">
        <v>0</v>
      </c>
      <c r="F434">
        <v>-1.5618317078309225</v>
      </c>
      <c r="G434">
        <v>-1.005686009347599</v>
      </c>
      <c r="H434">
        <v>-0.55614569848332351</v>
      </c>
      <c r="I434" t="s">
        <v>664</v>
      </c>
      <c r="J434" t="s">
        <v>32</v>
      </c>
      <c r="K434" t="s">
        <v>124</v>
      </c>
      <c r="L434" t="s">
        <v>275</v>
      </c>
      <c r="M434" s="27">
        <v>22.5</v>
      </c>
      <c r="N434" s="28">
        <v>1</v>
      </c>
      <c r="O434">
        <v>1.55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-2.5333321469558361</v>
      </c>
      <c r="AB434">
        <v>-1.4747590814619411</v>
      </c>
      <c r="AC434">
        <v>-2.1358355209552013</v>
      </c>
      <c r="AD434">
        <v>-1.4508704652563991</v>
      </c>
      <c r="AE434">
        <v>-2.1702240241422683</v>
      </c>
      <c r="AF434">
        <v>-1.1277084716364882</v>
      </c>
      <c r="AG434">
        <v>-2.7143325127325285E-2</v>
      </c>
      <c r="AH434">
        <v>-4.0092244408324193E-2</v>
      </c>
      <c r="AI434">
        <v>1.9087911958153909</v>
      </c>
    </row>
    <row r="435" spans="1:35" x14ac:dyDescent="0.3">
      <c r="A435">
        <v>37</v>
      </c>
      <c r="B435">
        <v>434</v>
      </c>
      <c r="C435" s="26">
        <v>0</v>
      </c>
      <c r="D435" s="26">
        <v>379</v>
      </c>
      <c r="E435" s="26">
        <v>0</v>
      </c>
      <c r="F435">
        <v>-1.5618317078309225</v>
      </c>
      <c r="G435">
        <v>-1.005686009347599</v>
      </c>
      <c r="H435">
        <v>-0.55614569848332351</v>
      </c>
      <c r="I435" t="s">
        <v>661</v>
      </c>
      <c r="J435" t="s">
        <v>32</v>
      </c>
      <c r="K435" t="s">
        <v>52</v>
      </c>
      <c r="L435" t="s">
        <v>275</v>
      </c>
      <c r="M435" s="27">
        <v>31.1</v>
      </c>
      <c r="N435" s="28">
        <v>1</v>
      </c>
      <c r="O435">
        <v>2.4833333333333334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-2.5333321469558361</v>
      </c>
      <c r="AB435">
        <v>-1.4747590814619411</v>
      </c>
      <c r="AC435">
        <v>-2.1358355209552013</v>
      </c>
      <c r="AD435">
        <v>-1.4508704652563991</v>
      </c>
      <c r="AE435">
        <v>-2.1702240241422683</v>
      </c>
      <c r="AF435">
        <v>-1.1277084716364882</v>
      </c>
      <c r="AG435">
        <v>-2.7143325127325285E-2</v>
      </c>
      <c r="AH435">
        <v>-4.0092244408324193E-2</v>
      </c>
      <c r="AI435">
        <v>1.9087911958153909</v>
      </c>
    </row>
    <row r="436" spans="1:35" x14ac:dyDescent="0.3">
      <c r="A436">
        <v>37</v>
      </c>
      <c r="B436">
        <v>435</v>
      </c>
      <c r="C436" s="26">
        <v>0</v>
      </c>
      <c r="D436" s="26">
        <v>587</v>
      </c>
      <c r="E436" s="26">
        <v>0</v>
      </c>
      <c r="F436">
        <v>-1.5618317078309225</v>
      </c>
      <c r="G436">
        <v>-1.005686009347599</v>
      </c>
      <c r="H436">
        <v>-0.55614569848332351</v>
      </c>
      <c r="I436" t="s">
        <v>665</v>
      </c>
      <c r="J436" t="s">
        <v>241</v>
      </c>
      <c r="K436" t="s">
        <v>84</v>
      </c>
      <c r="L436" t="s">
        <v>274</v>
      </c>
      <c r="M436" s="27">
        <v>22.3</v>
      </c>
      <c r="N436" s="28">
        <v>1</v>
      </c>
      <c r="O436">
        <v>1.5166666666666666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-2.5333321469558361</v>
      </c>
      <c r="AB436">
        <v>-1.4747590814619411</v>
      </c>
      <c r="AC436">
        <v>-2.1358355209552013</v>
      </c>
      <c r="AD436">
        <v>-1.4508704652563991</v>
      </c>
      <c r="AE436">
        <v>-2.1702240241422683</v>
      </c>
      <c r="AF436">
        <v>-1.1277084716364882</v>
      </c>
      <c r="AG436">
        <v>-2.7143325127325285E-2</v>
      </c>
      <c r="AH436">
        <v>-4.0092244408324193E-2</v>
      </c>
      <c r="AI436">
        <v>1.9087911958153909</v>
      </c>
    </row>
    <row r="437" spans="1:35" x14ac:dyDescent="0.3">
      <c r="A437">
        <v>37</v>
      </c>
      <c r="B437">
        <v>436</v>
      </c>
      <c r="C437" s="26">
        <v>0</v>
      </c>
      <c r="D437" s="26">
        <v>716</v>
      </c>
      <c r="E437" s="26">
        <v>0</v>
      </c>
      <c r="F437">
        <v>-1.5618317078309225</v>
      </c>
      <c r="G437">
        <v>-1.005686009347599</v>
      </c>
      <c r="H437">
        <v>-0.55614569848332351</v>
      </c>
      <c r="I437" t="s">
        <v>662</v>
      </c>
      <c r="J437" t="s">
        <v>241</v>
      </c>
      <c r="K437" t="s">
        <v>44</v>
      </c>
      <c r="L437" t="s">
        <v>274</v>
      </c>
      <c r="M437" s="27">
        <v>20.399999999999999</v>
      </c>
      <c r="N437" s="28">
        <v>1</v>
      </c>
      <c r="O437">
        <v>1.1166666666666667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-2.5333321469558361</v>
      </c>
      <c r="AB437">
        <v>-1.4747590814619411</v>
      </c>
      <c r="AC437">
        <v>-2.1358355209552013</v>
      </c>
      <c r="AD437">
        <v>-1.4508704652563991</v>
      </c>
      <c r="AE437">
        <v>-2.1702240241422683</v>
      </c>
      <c r="AF437">
        <v>-1.1277084716364882</v>
      </c>
      <c r="AG437">
        <v>-2.7143325127325285E-2</v>
      </c>
      <c r="AH437">
        <v>-4.0092244408324193E-2</v>
      </c>
      <c r="AI437">
        <v>1.9087911958153909</v>
      </c>
    </row>
    <row r="438" spans="1:35" x14ac:dyDescent="0.3">
      <c r="A438">
        <v>37</v>
      </c>
      <c r="B438">
        <v>437</v>
      </c>
      <c r="C438" s="26">
        <v>0</v>
      </c>
      <c r="D438" s="26">
        <v>617</v>
      </c>
      <c r="E438" s="26">
        <v>0</v>
      </c>
      <c r="F438">
        <v>-1.5618317078309225</v>
      </c>
      <c r="G438">
        <v>-1.2183721112781638</v>
      </c>
      <c r="H438">
        <v>-0.34345959655275871</v>
      </c>
      <c r="I438" t="s">
        <v>667</v>
      </c>
      <c r="J438" t="s">
        <v>241</v>
      </c>
      <c r="K438" t="s">
        <v>56</v>
      </c>
      <c r="L438" t="s">
        <v>274</v>
      </c>
      <c r="M438" s="27">
        <v>22</v>
      </c>
      <c r="N438" s="28">
        <v>2</v>
      </c>
      <c r="O438">
        <v>2.2333333333333334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1.5</v>
      </c>
      <c r="X438">
        <v>0</v>
      </c>
      <c r="Y438">
        <v>0</v>
      </c>
      <c r="Z438">
        <v>1</v>
      </c>
      <c r="AA438">
        <v>-2.5333321469558361</v>
      </c>
      <c r="AB438">
        <v>-1.4747590814619411</v>
      </c>
      <c r="AC438">
        <v>-2.1358355209552013</v>
      </c>
      <c r="AD438">
        <v>-1.4508704652563991</v>
      </c>
      <c r="AE438">
        <v>-2.1702240241422683</v>
      </c>
      <c r="AF438">
        <v>-1.1277084716364882</v>
      </c>
      <c r="AG438">
        <v>-0.96381880981739143</v>
      </c>
      <c r="AH438">
        <v>-4.0092244408324193E-2</v>
      </c>
      <c r="AI438">
        <v>0.93129176313037398</v>
      </c>
    </row>
    <row r="439" spans="1:35" x14ac:dyDescent="0.3">
      <c r="A439">
        <v>37</v>
      </c>
      <c r="B439">
        <v>438</v>
      </c>
      <c r="C439" s="26">
        <v>0</v>
      </c>
      <c r="D439" s="26">
        <v>354</v>
      </c>
      <c r="E439" s="26">
        <v>0</v>
      </c>
      <c r="F439">
        <v>-1.5668071385055278</v>
      </c>
      <c r="G439">
        <v>-1.1106609467910764</v>
      </c>
      <c r="H439">
        <v>-0.45614619171445137</v>
      </c>
      <c r="I439" t="s">
        <v>668</v>
      </c>
      <c r="J439" t="s">
        <v>162</v>
      </c>
      <c r="K439" t="s">
        <v>68</v>
      </c>
      <c r="L439" t="s">
        <v>45</v>
      </c>
      <c r="M439" s="27">
        <v>28.9</v>
      </c>
      <c r="N439" s="28">
        <v>1</v>
      </c>
      <c r="O439">
        <v>8.2833333333333332</v>
      </c>
      <c r="P439">
        <v>3</v>
      </c>
      <c r="Q439">
        <v>0</v>
      </c>
      <c r="R439">
        <v>3</v>
      </c>
      <c r="S439">
        <v>0</v>
      </c>
      <c r="T439">
        <v>2</v>
      </c>
      <c r="U439">
        <v>2</v>
      </c>
      <c r="V439">
        <v>0.5</v>
      </c>
      <c r="W439">
        <v>2</v>
      </c>
      <c r="X439">
        <v>0.16666666666666666</v>
      </c>
      <c r="Y439">
        <v>6</v>
      </c>
      <c r="Z439">
        <v>1</v>
      </c>
      <c r="AA439">
        <v>-2.0485917326862184</v>
      </c>
      <c r="AB439">
        <v>-1.4747590814619411</v>
      </c>
      <c r="AC439">
        <v>-1.0628245453436238</v>
      </c>
      <c r="AD439">
        <v>-1.4508704652563991</v>
      </c>
      <c r="AE439">
        <v>2.1883603696845388</v>
      </c>
      <c r="AF439">
        <v>1.9761547708737872</v>
      </c>
      <c r="AG439">
        <v>4.0409685288631744E-2</v>
      </c>
      <c r="AH439">
        <v>-9.0951192853488383</v>
      </c>
      <c r="AI439">
        <v>0.93129176313037398</v>
      </c>
    </row>
    <row r="440" spans="1:35" x14ac:dyDescent="0.3">
      <c r="A440">
        <v>37</v>
      </c>
      <c r="B440">
        <v>439</v>
      </c>
      <c r="C440" s="26">
        <v>0</v>
      </c>
      <c r="D440" s="26">
        <v>461</v>
      </c>
      <c r="E440" s="26">
        <v>0</v>
      </c>
      <c r="F440">
        <v>-1.6524984067764095</v>
      </c>
      <c r="G440">
        <v>-1.0762045529718665</v>
      </c>
      <c r="H440">
        <v>-0.57629385380454301</v>
      </c>
      <c r="I440" t="s">
        <v>669</v>
      </c>
      <c r="J440" t="s">
        <v>670</v>
      </c>
      <c r="K440" t="s">
        <v>56</v>
      </c>
      <c r="L440" t="s">
        <v>274</v>
      </c>
      <c r="M440" s="27">
        <v>23.5</v>
      </c>
      <c r="N440" s="28">
        <v>2</v>
      </c>
      <c r="O440">
        <v>2.8083333333333336</v>
      </c>
      <c r="P440">
        <v>0.5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0.5</v>
      </c>
      <c r="Y440">
        <v>1</v>
      </c>
      <c r="Z440">
        <v>0</v>
      </c>
      <c r="AA440">
        <v>-2.4525420779108997</v>
      </c>
      <c r="AB440">
        <v>-1.4747590814619411</v>
      </c>
      <c r="AC440">
        <v>-2.1358355209552013</v>
      </c>
      <c r="AD440">
        <v>-1.4508704652563991</v>
      </c>
      <c r="AE440">
        <v>-2.1702240241422683</v>
      </c>
      <c r="AF440">
        <v>-1.1277084716364882</v>
      </c>
      <c r="AG440">
        <v>-2.7143325127325285E-2</v>
      </c>
      <c r="AH440">
        <v>-0.75554920607166753</v>
      </c>
      <c r="AI440">
        <v>1.9087911958153909</v>
      </c>
    </row>
    <row r="441" spans="1:35" x14ac:dyDescent="0.3">
      <c r="A441">
        <v>37</v>
      </c>
      <c r="B441">
        <v>440</v>
      </c>
      <c r="C441" s="26">
        <v>124.8</v>
      </c>
      <c r="D441" s="26">
        <v>358</v>
      </c>
      <c r="E441" s="26">
        <v>0</v>
      </c>
      <c r="F441">
        <v>-1.6553748568104769</v>
      </c>
      <c r="G441">
        <v>-1.0943026862840499</v>
      </c>
      <c r="H441">
        <v>-0.56107217052642699</v>
      </c>
      <c r="I441" t="s">
        <v>671</v>
      </c>
      <c r="J441" t="s">
        <v>241</v>
      </c>
      <c r="K441" t="s">
        <v>58</v>
      </c>
      <c r="L441" t="s">
        <v>275</v>
      </c>
      <c r="M441" s="27">
        <v>23.9</v>
      </c>
      <c r="N441" s="28">
        <v>2</v>
      </c>
      <c r="O441">
        <v>2.4166666666666665</v>
      </c>
      <c r="P441">
        <v>1</v>
      </c>
      <c r="Q441">
        <v>0</v>
      </c>
      <c r="R441">
        <v>0</v>
      </c>
      <c r="S441">
        <v>0</v>
      </c>
      <c r="T441">
        <v>0.5</v>
      </c>
      <c r="U441">
        <v>0</v>
      </c>
      <c r="V441">
        <v>1</v>
      </c>
      <c r="W441">
        <v>0.5</v>
      </c>
      <c r="X441">
        <v>0</v>
      </c>
      <c r="Y441">
        <v>1</v>
      </c>
      <c r="Z441">
        <v>0.5</v>
      </c>
      <c r="AA441">
        <v>-2.3717520088659634</v>
      </c>
      <c r="AB441">
        <v>-1.4747590814619411</v>
      </c>
      <c r="AC441">
        <v>-2.1358355209552013</v>
      </c>
      <c r="AD441">
        <v>-1.4508704652563991</v>
      </c>
      <c r="AE441">
        <v>-1.0805779256855663</v>
      </c>
      <c r="AF441">
        <v>-1.1277084716364882</v>
      </c>
      <c r="AG441">
        <v>0.31885834164400861</v>
      </c>
      <c r="AH441">
        <v>-1.9461205238117807</v>
      </c>
      <c r="AI441">
        <v>1.4200414794728824</v>
      </c>
    </row>
    <row r="442" spans="1:35" x14ac:dyDescent="0.3">
      <c r="A442">
        <v>37</v>
      </c>
      <c r="B442">
        <v>441</v>
      </c>
      <c r="C442" s="26">
        <v>0</v>
      </c>
      <c r="D442" s="26">
        <v>340</v>
      </c>
      <c r="E442" s="26">
        <v>0</v>
      </c>
      <c r="F442">
        <v>-1.7044049945793476</v>
      </c>
      <c r="G442">
        <v>-1.1667373979009346</v>
      </c>
      <c r="H442">
        <v>-0.53766759667841302</v>
      </c>
      <c r="I442" t="s">
        <v>672</v>
      </c>
      <c r="J442" t="s">
        <v>32</v>
      </c>
      <c r="K442" t="s">
        <v>81</v>
      </c>
      <c r="L442" t="s">
        <v>45</v>
      </c>
      <c r="M442" s="27">
        <v>27.1</v>
      </c>
      <c r="N442" s="28">
        <v>4</v>
      </c>
      <c r="O442">
        <v>11.15</v>
      </c>
      <c r="P442">
        <v>1</v>
      </c>
      <c r="Q442">
        <v>0</v>
      </c>
      <c r="R442">
        <v>2.25</v>
      </c>
      <c r="S442">
        <v>0.25</v>
      </c>
      <c r="T442">
        <v>0.25</v>
      </c>
      <c r="U442">
        <v>0</v>
      </c>
      <c r="V442">
        <v>0.2</v>
      </c>
      <c r="W442">
        <v>1.25</v>
      </c>
      <c r="X442">
        <v>0.25</v>
      </c>
      <c r="Y442">
        <v>2</v>
      </c>
      <c r="Z442">
        <v>0</v>
      </c>
      <c r="AA442">
        <v>-2.3717520088659634</v>
      </c>
      <c r="AB442">
        <v>-1.4747590814619411</v>
      </c>
      <c r="AC442">
        <v>-1.3310772892465181</v>
      </c>
      <c r="AD442">
        <v>-1.3385596504554811</v>
      </c>
      <c r="AE442">
        <v>-1.6254009749139173</v>
      </c>
      <c r="AF442">
        <v>-1.1277084716364882</v>
      </c>
      <c r="AG442">
        <v>-0.47859281486836908</v>
      </c>
      <c r="AH442">
        <v>-2.661577485475124</v>
      </c>
      <c r="AI442">
        <v>1.9087911958153909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Sheet2</vt:lpstr>
      <vt:lpstr>Players</vt:lpstr>
      <vt:lpstr>Teams</vt:lpstr>
      <vt:lpstr>Fantasy Schedule</vt:lpstr>
      <vt:lpstr>NBA Schedule</vt:lpstr>
      <vt:lpstr>PUNT_SeasonAVG</vt:lpstr>
      <vt:lpstr>PUNT_L10gamesAVG</vt:lpstr>
      <vt:lpstr>PUNT_L5gamesAVG</vt:lpstr>
      <vt:lpstr>Players!players</vt:lpstr>
      <vt:lpstr>'NBA Schedule'!schedule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2019-11-17T22:31:20Z</dcterms:created>
  <dcterms:modified xsi:type="dcterms:W3CDTF">2019-11-19T02:45:59Z</dcterms:modified>
</cp:coreProperties>
</file>